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AGLAVEit\Appunti prof Glave\29-Fourier Modulazioni\"/>
    </mc:Choice>
  </mc:AlternateContent>
  <bookViews>
    <workbookView xWindow="360" yWindow="45" windowWidth="21015" windowHeight="9975"/>
  </bookViews>
  <sheets>
    <sheet name="spettro" sheetId="1" r:id="rId1"/>
    <sheet name="distorsione" sheetId="2" r:id="rId2"/>
    <sheet name="ampl e somma" sheetId="3" r:id="rId3"/>
  </sheets>
  <calcPr calcId="162913"/>
</workbook>
</file>

<file path=xl/calcChain.xml><?xml version="1.0" encoding="utf-8"?>
<calcChain xmlns="http://schemas.openxmlformats.org/spreadsheetml/2006/main">
  <c r="AD5" i="2" l="1"/>
  <c r="AC3" i="2"/>
  <c r="AD3" i="2"/>
  <c r="AB3" i="2"/>
  <c r="H38" i="3"/>
  <c r="AC5" i="2"/>
  <c r="AB5" i="2"/>
  <c r="F4" i="2"/>
  <c r="AB4" i="2"/>
  <c r="Z21" i="2"/>
  <c r="AB1" i="2"/>
  <c r="Z3" i="2" s="1"/>
  <c r="E4" i="2"/>
  <c r="AC4" i="2" s="1"/>
  <c r="B3" i="3"/>
  <c r="B38" i="3" s="1"/>
  <c r="D1" i="3"/>
  <c r="D1" i="2"/>
  <c r="B3" i="2" s="1"/>
  <c r="B35" i="2" s="1"/>
  <c r="D35" i="2" s="1"/>
  <c r="O30" i="1"/>
  <c r="P32" i="1"/>
  <c r="P31" i="1"/>
  <c r="P30" i="1"/>
  <c r="O32" i="1"/>
  <c r="O31" i="1"/>
  <c r="D1" i="1"/>
  <c r="B3" i="1" s="1"/>
  <c r="B7" i="1" s="1"/>
  <c r="D7" i="1" s="1"/>
  <c r="F7" i="1" l="1"/>
  <c r="AC21" i="2"/>
  <c r="E7" i="1"/>
  <c r="Z13" i="2"/>
  <c r="AC13" i="2" s="1"/>
  <c r="E35" i="2"/>
  <c r="AB21" i="2"/>
  <c r="Z31" i="2"/>
  <c r="AB30" i="2"/>
  <c r="AB22" i="2"/>
  <c r="F17" i="2"/>
  <c r="F6" i="2"/>
  <c r="AD4" i="2"/>
  <c r="F35" i="2"/>
  <c r="G35" i="2" s="1"/>
  <c r="Z10" i="2"/>
  <c r="AC10" i="2" s="1"/>
  <c r="Z18" i="2"/>
  <c r="AC18" i="2" s="1"/>
  <c r="Z26" i="2"/>
  <c r="AC26" i="2" s="1"/>
  <c r="Z17" i="2"/>
  <c r="Z14" i="2"/>
  <c r="AC14" i="2" s="1"/>
  <c r="Z23" i="2"/>
  <c r="Z34" i="2"/>
  <c r="AC34" i="2" s="1"/>
  <c r="Z9" i="2"/>
  <c r="AC9" i="2" s="1"/>
  <c r="Z24" i="2"/>
  <c r="AC24" i="2" s="1"/>
  <c r="Z39" i="2"/>
  <c r="Z29" i="2"/>
  <c r="Z32" i="2"/>
  <c r="AC32" i="2" s="1"/>
  <c r="Z37" i="2"/>
  <c r="Z40" i="2"/>
  <c r="AC40" i="2" s="1"/>
  <c r="Z8" i="2"/>
  <c r="AC8" i="2" s="1"/>
  <c r="Z11" i="2"/>
  <c r="AC11" i="2" s="1"/>
  <c r="Z12" i="2"/>
  <c r="AC12" i="2" s="1"/>
  <c r="Z15" i="2"/>
  <c r="Z16" i="2"/>
  <c r="AC16" i="2" s="1"/>
  <c r="Z19" i="2"/>
  <c r="Z22" i="2"/>
  <c r="AC22" i="2" s="1"/>
  <c r="Z27" i="2"/>
  <c r="Z30" i="2"/>
  <c r="AC30" i="2" s="1"/>
  <c r="Z35" i="2"/>
  <c r="Z38" i="2"/>
  <c r="AC38" i="2" s="1"/>
  <c r="Z20" i="2"/>
  <c r="AC20" i="2" s="1"/>
  <c r="Z25" i="2"/>
  <c r="Z28" i="2"/>
  <c r="AC28" i="2" s="1"/>
  <c r="Z33" i="2"/>
  <c r="Z36" i="2"/>
  <c r="AC36" i="2" s="1"/>
  <c r="E38" i="3"/>
  <c r="F38" i="3"/>
  <c r="D38" i="3"/>
  <c r="I38" i="3" s="1"/>
  <c r="B6" i="3"/>
  <c r="B7" i="3"/>
  <c r="H7" i="3" s="1"/>
  <c r="B8" i="3"/>
  <c r="H8" i="3" s="1"/>
  <c r="B9" i="3"/>
  <c r="H9" i="3" s="1"/>
  <c r="B10" i="3"/>
  <c r="H10" i="3" s="1"/>
  <c r="B11" i="3"/>
  <c r="H11" i="3" s="1"/>
  <c r="B12" i="3"/>
  <c r="H12" i="3" s="1"/>
  <c r="B13" i="3"/>
  <c r="H13" i="3" s="1"/>
  <c r="B14" i="3"/>
  <c r="H14" i="3" s="1"/>
  <c r="B15" i="3"/>
  <c r="H15" i="3" s="1"/>
  <c r="B16" i="3"/>
  <c r="H16" i="3" s="1"/>
  <c r="B17" i="3"/>
  <c r="H17" i="3" s="1"/>
  <c r="B18" i="3"/>
  <c r="H18" i="3" s="1"/>
  <c r="B19" i="3"/>
  <c r="H19" i="3" s="1"/>
  <c r="B20" i="3"/>
  <c r="H20" i="3" s="1"/>
  <c r="B21" i="3"/>
  <c r="H21" i="3" s="1"/>
  <c r="B22" i="3"/>
  <c r="H22" i="3" s="1"/>
  <c r="B23" i="3"/>
  <c r="H23" i="3" s="1"/>
  <c r="B24" i="3"/>
  <c r="H24" i="3" s="1"/>
  <c r="B25" i="3"/>
  <c r="H25" i="3" s="1"/>
  <c r="B26" i="3"/>
  <c r="H26" i="3" s="1"/>
  <c r="B27" i="3"/>
  <c r="H27" i="3" s="1"/>
  <c r="B28" i="3"/>
  <c r="H28" i="3" s="1"/>
  <c r="B29" i="3"/>
  <c r="H29" i="3" s="1"/>
  <c r="B30" i="3"/>
  <c r="H30" i="3" s="1"/>
  <c r="B31" i="3"/>
  <c r="H31" i="3" s="1"/>
  <c r="B32" i="3"/>
  <c r="H32" i="3" s="1"/>
  <c r="B33" i="3"/>
  <c r="H33" i="3" s="1"/>
  <c r="B34" i="3"/>
  <c r="H34" i="3" s="1"/>
  <c r="B35" i="3"/>
  <c r="H35" i="3" s="1"/>
  <c r="B36" i="3"/>
  <c r="H36" i="3" s="1"/>
  <c r="B37" i="3"/>
  <c r="H37" i="3" s="1"/>
  <c r="B9" i="2"/>
  <c r="B17" i="2"/>
  <c r="B21" i="2"/>
  <c r="F21" i="2" s="1"/>
  <c r="B29" i="2"/>
  <c r="F29" i="2" s="1"/>
  <c r="B33" i="2"/>
  <c r="B37" i="2"/>
  <c r="B8" i="2"/>
  <c r="F8" i="2" s="1"/>
  <c r="B12" i="2"/>
  <c r="B20" i="2"/>
  <c r="B24" i="2"/>
  <c r="F24" i="2" s="1"/>
  <c r="B32" i="2"/>
  <c r="B36" i="2"/>
  <c r="B7" i="2"/>
  <c r="B11" i="2"/>
  <c r="B19" i="2"/>
  <c r="B23" i="2"/>
  <c r="F23" i="2" s="1"/>
  <c r="B31" i="2"/>
  <c r="B6" i="2"/>
  <c r="B10" i="2"/>
  <c r="B14" i="2"/>
  <c r="B18" i="2"/>
  <c r="B22" i="2"/>
  <c r="B26" i="2"/>
  <c r="B30" i="2"/>
  <c r="B34" i="2"/>
  <c r="B38" i="2"/>
  <c r="B13" i="2"/>
  <c r="B25" i="2"/>
  <c r="F25" i="2" s="1"/>
  <c r="B16" i="2"/>
  <c r="F16" i="2" s="1"/>
  <c r="B28" i="2"/>
  <c r="B15" i="2"/>
  <c r="B27" i="2"/>
  <c r="B16" i="1"/>
  <c r="B33" i="1"/>
  <c r="B37" i="1"/>
  <c r="B22" i="1"/>
  <c r="B5" i="1"/>
  <c r="B26" i="1"/>
  <c r="B28" i="1"/>
  <c r="B12" i="1"/>
  <c r="B17" i="1"/>
  <c r="B6" i="1"/>
  <c r="B32" i="1"/>
  <c r="B21" i="1"/>
  <c r="B10" i="1"/>
  <c r="B34" i="1"/>
  <c r="B24" i="1"/>
  <c r="B13" i="1"/>
  <c r="B36" i="1"/>
  <c r="B30" i="1"/>
  <c r="B25" i="1"/>
  <c r="B20" i="1"/>
  <c r="B14" i="1"/>
  <c r="B9" i="1"/>
  <c r="B29" i="1"/>
  <c r="B18" i="1"/>
  <c r="B8" i="1"/>
  <c r="B35" i="1"/>
  <c r="B31" i="1"/>
  <c r="B27" i="1"/>
  <c r="B23" i="1"/>
  <c r="B19" i="1"/>
  <c r="B15" i="1"/>
  <c r="B11" i="1"/>
  <c r="F14" i="1" l="1"/>
  <c r="D14" i="1"/>
  <c r="E14" i="1"/>
  <c r="E17" i="1"/>
  <c r="F17" i="1"/>
  <c r="D17" i="1"/>
  <c r="E13" i="1"/>
  <c r="F13" i="1"/>
  <c r="D13" i="1"/>
  <c r="AB13" i="2"/>
  <c r="D8" i="1"/>
  <c r="E8" i="1"/>
  <c r="F8" i="1"/>
  <c r="F10" i="1"/>
  <c r="D10" i="1"/>
  <c r="E10" i="1"/>
  <c r="D16" i="1"/>
  <c r="E16" i="1"/>
  <c r="F16" i="1"/>
  <c r="D27" i="1"/>
  <c r="E27" i="1"/>
  <c r="F27" i="1"/>
  <c r="D20" i="1"/>
  <c r="E20" i="1"/>
  <c r="F20" i="1"/>
  <c r="E21" i="1"/>
  <c r="F21" i="1"/>
  <c r="D21" i="1"/>
  <c r="F22" i="1"/>
  <c r="D22" i="1"/>
  <c r="E22" i="1"/>
  <c r="D31" i="1"/>
  <c r="F31" i="1"/>
  <c r="E31" i="1"/>
  <c r="D28" i="1"/>
  <c r="E28" i="1"/>
  <c r="F28" i="1"/>
  <c r="E37" i="1"/>
  <c r="F37" i="1"/>
  <c r="D37" i="1"/>
  <c r="G37" i="1" s="1"/>
  <c r="AB14" i="2"/>
  <c r="AB36" i="2"/>
  <c r="D23" i="1"/>
  <c r="E23" i="1"/>
  <c r="F23" i="1"/>
  <c r="D36" i="1"/>
  <c r="E36" i="1"/>
  <c r="F36" i="1"/>
  <c r="F5" i="1"/>
  <c r="E5" i="1"/>
  <c r="H6" i="3"/>
  <c r="D6" i="3"/>
  <c r="D11" i="1"/>
  <c r="E11" i="1"/>
  <c r="F11" i="1"/>
  <c r="F18" i="1"/>
  <c r="D18" i="1"/>
  <c r="E18" i="1"/>
  <c r="D12" i="1"/>
  <c r="E12" i="1"/>
  <c r="F12" i="1"/>
  <c r="D15" i="1"/>
  <c r="E15" i="1"/>
  <c r="F15" i="1"/>
  <c r="E29" i="1"/>
  <c r="F29" i="1"/>
  <c r="D29" i="1"/>
  <c r="E25" i="1"/>
  <c r="F25" i="1"/>
  <c r="D25" i="1"/>
  <c r="D24" i="1"/>
  <c r="E24" i="1"/>
  <c r="F24" i="1"/>
  <c r="D32" i="1"/>
  <c r="E32" i="1"/>
  <c r="F32" i="1"/>
  <c r="D19" i="1"/>
  <c r="E19" i="1"/>
  <c r="F19" i="1"/>
  <c r="D35" i="1"/>
  <c r="E35" i="1"/>
  <c r="F35" i="1"/>
  <c r="E9" i="1"/>
  <c r="F9" i="1"/>
  <c r="D9" i="1"/>
  <c r="F30" i="1"/>
  <c r="D30" i="1"/>
  <c r="E30" i="1"/>
  <c r="F34" i="1"/>
  <c r="E34" i="1"/>
  <c r="D34" i="1"/>
  <c r="F6" i="1"/>
  <c r="D6" i="1"/>
  <c r="E6" i="1"/>
  <c r="F26" i="1"/>
  <c r="D26" i="1"/>
  <c r="E26" i="1"/>
  <c r="E33" i="1"/>
  <c r="F33" i="1"/>
  <c r="D33" i="1"/>
  <c r="G33" i="1" s="1"/>
  <c r="AB20" i="2"/>
  <c r="AB38" i="2"/>
  <c r="E15" i="2"/>
  <c r="D15" i="2"/>
  <c r="E26" i="2"/>
  <c r="F26" i="2"/>
  <c r="D26" i="2"/>
  <c r="E32" i="2"/>
  <c r="D32" i="2"/>
  <c r="AC17" i="2"/>
  <c r="AB17" i="2"/>
  <c r="E27" i="2"/>
  <c r="D27" i="2"/>
  <c r="D30" i="2"/>
  <c r="F30" i="2"/>
  <c r="E30" i="2"/>
  <c r="E23" i="2"/>
  <c r="H23" i="2" s="1"/>
  <c r="D23" i="2"/>
  <c r="G23" i="2" s="1"/>
  <c r="D12" i="2"/>
  <c r="E12" i="2"/>
  <c r="AC37" i="2"/>
  <c r="AB37" i="2"/>
  <c r="E16" i="2"/>
  <c r="D16" i="2"/>
  <c r="E34" i="2"/>
  <c r="D34" i="2"/>
  <c r="F34" i="2"/>
  <c r="D18" i="2"/>
  <c r="F18" i="2"/>
  <c r="E18" i="2"/>
  <c r="D7" i="2"/>
  <c r="E7" i="2"/>
  <c r="E20" i="2"/>
  <c r="D20" i="2"/>
  <c r="E9" i="2"/>
  <c r="D9" i="2"/>
  <c r="D28" i="2"/>
  <c r="E28" i="2"/>
  <c r="F38" i="2"/>
  <c r="D38" i="2"/>
  <c r="E38" i="2"/>
  <c r="F22" i="2"/>
  <c r="E22" i="2"/>
  <c r="H22" i="2" s="1"/>
  <c r="D22" i="2"/>
  <c r="E6" i="2"/>
  <c r="D6" i="2"/>
  <c r="E11" i="2"/>
  <c r="D11" i="2"/>
  <c r="E24" i="2"/>
  <c r="D24" i="2"/>
  <c r="D37" i="2"/>
  <c r="E37" i="2"/>
  <c r="E17" i="2"/>
  <c r="D17" i="2"/>
  <c r="G17" i="2" s="1"/>
  <c r="AB25" i="2"/>
  <c r="AC25" i="2"/>
  <c r="AC29" i="2"/>
  <c r="AB29" i="2"/>
  <c r="AB12" i="2"/>
  <c r="AB28" i="2"/>
  <c r="AB10" i="2"/>
  <c r="F11" i="2"/>
  <c r="F27" i="2"/>
  <c r="F9" i="2"/>
  <c r="AB16" i="2"/>
  <c r="AB24" i="2"/>
  <c r="AB32" i="2"/>
  <c r="AB40" i="2"/>
  <c r="F7" i="2"/>
  <c r="E13" i="2"/>
  <c r="D13" i="2"/>
  <c r="E10" i="2"/>
  <c r="D10" i="2"/>
  <c r="G10" i="2" s="1"/>
  <c r="F10" i="2"/>
  <c r="D19" i="2"/>
  <c r="E19" i="2"/>
  <c r="E8" i="2"/>
  <c r="H8" i="2" s="1"/>
  <c r="D8" i="2"/>
  <c r="D21" i="2"/>
  <c r="G21" i="2" s="1"/>
  <c r="E21" i="2"/>
  <c r="AB35" i="2"/>
  <c r="AC35" i="2"/>
  <c r="AB19" i="2"/>
  <c r="AC19" i="2"/>
  <c r="E25" i="2"/>
  <c r="G25" i="2" s="1"/>
  <c r="D25" i="2"/>
  <c r="D14" i="2"/>
  <c r="E14" i="2"/>
  <c r="F14" i="2"/>
  <c r="H14" i="2" s="1"/>
  <c r="E36" i="2"/>
  <c r="D36" i="2"/>
  <c r="E29" i="2"/>
  <c r="D29" i="2"/>
  <c r="G29" i="2" s="1"/>
  <c r="AC33" i="2"/>
  <c r="AB33" i="2"/>
  <c r="E31" i="2"/>
  <c r="D31" i="2"/>
  <c r="E33" i="2"/>
  <c r="D33" i="2"/>
  <c r="AB27" i="2"/>
  <c r="AC27" i="2"/>
  <c r="AC15" i="2"/>
  <c r="AB15" i="2"/>
  <c r="AC39" i="2"/>
  <c r="AB39" i="2"/>
  <c r="AB23" i="2"/>
  <c r="AC23" i="2"/>
  <c r="AF22" i="2" s="1"/>
  <c r="AB31" i="2"/>
  <c r="AC31" i="2"/>
  <c r="F32" i="2"/>
  <c r="AB11" i="2"/>
  <c r="F19" i="2"/>
  <c r="AB9" i="2"/>
  <c r="F15" i="2"/>
  <c r="F31" i="2"/>
  <c r="F33" i="2"/>
  <c r="F12" i="2"/>
  <c r="H12" i="2" s="1"/>
  <c r="F20" i="2"/>
  <c r="F28" i="2"/>
  <c r="F36" i="2"/>
  <c r="F13" i="2"/>
  <c r="F37" i="2"/>
  <c r="AB18" i="2"/>
  <c r="AB26" i="2"/>
  <c r="AB34" i="2"/>
  <c r="AB8" i="2"/>
  <c r="AD12" i="2"/>
  <c r="AE11" i="2" s="1"/>
  <c r="AD16" i="2"/>
  <c r="AD20" i="2"/>
  <c r="AD24" i="2"/>
  <c r="AF23" i="2" s="1"/>
  <c r="AD28" i="2"/>
  <c r="AE27" i="2" s="1"/>
  <c r="AD32" i="2"/>
  <c r="AF31" i="2" s="1"/>
  <c r="AD36" i="2"/>
  <c r="AF35" i="2" s="1"/>
  <c r="AD40" i="2"/>
  <c r="AF39" i="2" s="1"/>
  <c r="AD14" i="2"/>
  <c r="AE13" i="2" s="1"/>
  <c r="AD22" i="2"/>
  <c r="AE21" i="2" s="1"/>
  <c r="AD30" i="2"/>
  <c r="AF29" i="2" s="1"/>
  <c r="AD38" i="2"/>
  <c r="AF37" i="2" s="1"/>
  <c r="AD11" i="2"/>
  <c r="AD19" i="2"/>
  <c r="AF18" i="2" s="1"/>
  <c r="AD27" i="2"/>
  <c r="AD35" i="2"/>
  <c r="AD8" i="2"/>
  <c r="AF7" i="2" s="1"/>
  <c r="AD9" i="2"/>
  <c r="AF8" i="2" s="1"/>
  <c r="AD13" i="2"/>
  <c r="AE12" i="2" s="1"/>
  <c r="AD17" i="2"/>
  <c r="AD21" i="2"/>
  <c r="AE20" i="2" s="1"/>
  <c r="AD25" i="2"/>
  <c r="AD29" i="2"/>
  <c r="AD33" i="2"/>
  <c r="AD37" i="2"/>
  <c r="AD10" i="2"/>
  <c r="AF9" i="2" s="1"/>
  <c r="AD18" i="2"/>
  <c r="AF17" i="2" s="1"/>
  <c r="AD26" i="2"/>
  <c r="AF25" i="2" s="1"/>
  <c r="AD34" i="2"/>
  <c r="AF33" i="2" s="1"/>
  <c r="AD15" i="2"/>
  <c r="AD23" i="2"/>
  <c r="AD31" i="2"/>
  <c r="AD39" i="2"/>
  <c r="AE38" i="2" s="1"/>
  <c r="AE8" i="2"/>
  <c r="H35" i="2"/>
  <c r="AF32" i="2"/>
  <c r="AF12" i="2"/>
  <c r="AF15" i="2"/>
  <c r="AE35" i="2"/>
  <c r="H6" i="2"/>
  <c r="H26" i="2"/>
  <c r="H25" i="2"/>
  <c r="H29" i="2"/>
  <c r="H7" i="2"/>
  <c r="H20" i="2"/>
  <c r="H37" i="2"/>
  <c r="F31" i="3"/>
  <c r="D31" i="3"/>
  <c r="I31" i="3" s="1"/>
  <c r="E31" i="3"/>
  <c r="D23" i="3"/>
  <c r="I23" i="3" s="1"/>
  <c r="E23" i="3"/>
  <c r="F23" i="3"/>
  <c r="F15" i="3"/>
  <c r="D15" i="3"/>
  <c r="I15" i="3" s="1"/>
  <c r="E15" i="3"/>
  <c r="D36" i="3"/>
  <c r="I36" i="3" s="1"/>
  <c r="E36" i="3"/>
  <c r="F36" i="3"/>
  <c r="D28" i="3"/>
  <c r="I28" i="3" s="1"/>
  <c r="E28" i="3"/>
  <c r="F28" i="3"/>
  <c r="E20" i="3"/>
  <c r="D20" i="3"/>
  <c r="I20" i="3" s="1"/>
  <c r="F20" i="3"/>
  <c r="D12" i="3"/>
  <c r="I12" i="3" s="1"/>
  <c r="E12" i="3"/>
  <c r="F12" i="3"/>
  <c r="D37" i="3"/>
  <c r="I37" i="3" s="1"/>
  <c r="E37" i="3"/>
  <c r="F37" i="3"/>
  <c r="D33" i="3"/>
  <c r="I33" i="3" s="1"/>
  <c r="E33" i="3"/>
  <c r="F33" i="3"/>
  <c r="D29" i="3"/>
  <c r="I29" i="3" s="1"/>
  <c r="E29" i="3"/>
  <c r="F29" i="3"/>
  <c r="E25" i="3"/>
  <c r="D25" i="3"/>
  <c r="I25" i="3" s="1"/>
  <c r="F25" i="3"/>
  <c r="D21" i="3"/>
  <c r="I21" i="3" s="1"/>
  <c r="E21" i="3"/>
  <c r="F21" i="3"/>
  <c r="D17" i="3"/>
  <c r="I17" i="3" s="1"/>
  <c r="E17" i="3"/>
  <c r="F17" i="3"/>
  <c r="E13" i="3"/>
  <c r="D13" i="3"/>
  <c r="I13" i="3" s="1"/>
  <c r="F13" i="3"/>
  <c r="E9" i="3"/>
  <c r="F9" i="3"/>
  <c r="D9" i="3"/>
  <c r="I9" i="3" s="1"/>
  <c r="G38" i="3"/>
  <c r="J38" i="3"/>
  <c r="D35" i="3"/>
  <c r="I35" i="3" s="1"/>
  <c r="E35" i="3"/>
  <c r="F35" i="3"/>
  <c r="E27" i="3"/>
  <c r="F27" i="3"/>
  <c r="D27" i="3"/>
  <c r="I27" i="3" s="1"/>
  <c r="F19" i="3"/>
  <c r="D19" i="3"/>
  <c r="I19" i="3" s="1"/>
  <c r="E19" i="3"/>
  <c r="E11" i="3"/>
  <c r="F11" i="3"/>
  <c r="D11" i="3"/>
  <c r="I11" i="3" s="1"/>
  <c r="D7" i="3"/>
  <c r="I7" i="3" s="1"/>
  <c r="E7" i="3"/>
  <c r="F7" i="3"/>
  <c r="D32" i="3"/>
  <c r="I32" i="3" s="1"/>
  <c r="E32" i="3"/>
  <c r="F32" i="3"/>
  <c r="E24" i="3"/>
  <c r="D24" i="3"/>
  <c r="I24" i="3" s="1"/>
  <c r="F24" i="3"/>
  <c r="F16" i="3"/>
  <c r="D16" i="3"/>
  <c r="I16" i="3" s="1"/>
  <c r="E16" i="3"/>
  <c r="F8" i="3"/>
  <c r="D8" i="3"/>
  <c r="I8" i="3" s="1"/>
  <c r="E8" i="3"/>
  <c r="D34" i="3"/>
  <c r="I34" i="3" s="1"/>
  <c r="E34" i="3"/>
  <c r="F34" i="3"/>
  <c r="D30" i="3"/>
  <c r="I30" i="3" s="1"/>
  <c r="E30" i="3"/>
  <c r="F30" i="3"/>
  <c r="D26" i="3"/>
  <c r="I26" i="3" s="1"/>
  <c r="E26" i="3"/>
  <c r="F26" i="3"/>
  <c r="F22" i="3"/>
  <c r="D22" i="3"/>
  <c r="I22" i="3" s="1"/>
  <c r="E22" i="3"/>
  <c r="D18" i="3"/>
  <c r="I18" i="3" s="1"/>
  <c r="E18" i="3"/>
  <c r="F18" i="3"/>
  <c r="D14" i="3"/>
  <c r="I14" i="3" s="1"/>
  <c r="E14" i="3"/>
  <c r="F14" i="3"/>
  <c r="D10" i="3"/>
  <c r="I10" i="3" s="1"/>
  <c r="E10" i="3"/>
  <c r="F10" i="3"/>
  <c r="E6" i="3"/>
  <c r="F6" i="3"/>
  <c r="G22" i="1"/>
  <c r="G16" i="1"/>
  <c r="D5" i="1"/>
  <c r="G7" i="1"/>
  <c r="H10" i="2" l="1"/>
  <c r="AF30" i="2"/>
  <c r="AE34" i="2"/>
  <c r="G19" i="2"/>
  <c r="H9" i="2"/>
  <c r="H32" i="2"/>
  <c r="AF16" i="2"/>
  <c r="AE28" i="2"/>
  <c r="AF34" i="2"/>
  <c r="AE36" i="2"/>
  <c r="AE17" i="2"/>
  <c r="AE23" i="2"/>
  <c r="AF24" i="2"/>
  <c r="AE16" i="2"/>
  <c r="AE26" i="2"/>
  <c r="H30" i="2"/>
  <c r="H27" i="2"/>
  <c r="H34" i="2"/>
  <c r="G36" i="2"/>
  <c r="G33" i="2"/>
  <c r="G22" i="2"/>
  <c r="G38" i="2"/>
  <c r="G9" i="2"/>
  <c r="G18" i="2"/>
  <c r="G16" i="2"/>
  <c r="G28" i="2"/>
  <c r="G31" i="2"/>
  <c r="G24" i="2"/>
  <c r="G8" i="2"/>
  <c r="AE15" i="2"/>
  <c r="G13" i="2"/>
  <c r="G12" i="2"/>
  <c r="G14" i="2"/>
  <c r="G27" i="2"/>
  <c r="G34" i="2"/>
  <c r="G30" i="2"/>
  <c r="G11" i="2"/>
  <c r="H28" i="2"/>
  <c r="AE30" i="2"/>
  <c r="AE32" i="2"/>
  <c r="G37" i="2"/>
  <c r="G20" i="2"/>
  <c r="G15" i="2"/>
  <c r="G32" i="2"/>
  <c r="G7" i="2"/>
  <c r="G26" i="2"/>
  <c r="AF11" i="2"/>
  <c r="AE31" i="2"/>
  <c r="AE33" i="2"/>
  <c r="AF38" i="2"/>
  <c r="AF13" i="2"/>
  <c r="AE25" i="2"/>
  <c r="AF20" i="2"/>
  <c r="AE37" i="2"/>
  <c r="AE9" i="2"/>
  <c r="AF21" i="2"/>
  <c r="H36" i="2"/>
  <c r="AE7" i="2"/>
  <c r="H19" i="2"/>
  <c r="AF27" i="2"/>
  <c r="AE22" i="2"/>
  <c r="H31" i="2"/>
  <c r="H33" i="2"/>
  <c r="AE39" i="2"/>
  <c r="AF36" i="2"/>
  <c r="AE10" i="2"/>
  <c r="AE14" i="2"/>
  <c r="AF28" i="2"/>
  <c r="AF26" i="2"/>
  <c r="H16" i="2"/>
  <c r="AE19" i="2"/>
  <c r="H38" i="2"/>
  <c r="H24" i="2"/>
  <c r="AF19" i="2"/>
  <c r="AE29" i="2"/>
  <c r="AF10" i="2"/>
  <c r="AF14" i="2"/>
  <c r="AE18" i="2"/>
  <c r="AE24" i="2"/>
  <c r="H17" i="2"/>
  <c r="H18" i="2"/>
  <c r="H13" i="2"/>
  <c r="H11" i="2"/>
  <c r="H15" i="2"/>
  <c r="H21" i="2"/>
  <c r="G18" i="3"/>
  <c r="J18" i="3"/>
  <c r="G32" i="3"/>
  <c r="J32" i="3"/>
  <c r="G19" i="3"/>
  <c r="J19" i="3"/>
  <c r="G13" i="3"/>
  <c r="J13" i="3"/>
  <c r="G33" i="3"/>
  <c r="J33" i="3"/>
  <c r="G20" i="3"/>
  <c r="J20" i="3"/>
  <c r="G35" i="3"/>
  <c r="J35" i="3"/>
  <c r="G37" i="3"/>
  <c r="J37" i="3"/>
  <c r="G36" i="3"/>
  <c r="J36" i="3"/>
  <c r="G31" i="3"/>
  <c r="J31" i="3"/>
  <c r="G10" i="3"/>
  <c r="J10" i="3"/>
  <c r="G22" i="3"/>
  <c r="J22" i="3"/>
  <c r="G26" i="3"/>
  <c r="J26" i="3"/>
  <c r="G8" i="3"/>
  <c r="J8" i="3"/>
  <c r="G27" i="3"/>
  <c r="J27" i="3"/>
  <c r="G12" i="3"/>
  <c r="J12" i="3"/>
  <c r="G34" i="3"/>
  <c r="J34" i="3"/>
  <c r="G24" i="3"/>
  <c r="J24" i="3"/>
  <c r="G11" i="3"/>
  <c r="J11" i="3"/>
  <c r="G9" i="3"/>
  <c r="J9" i="3"/>
  <c r="G17" i="3"/>
  <c r="J17" i="3"/>
  <c r="G28" i="3"/>
  <c r="J28" i="3"/>
  <c r="G7" i="3"/>
  <c r="J7" i="3"/>
  <c r="G21" i="3"/>
  <c r="J21" i="3"/>
  <c r="G14" i="3"/>
  <c r="J14" i="3"/>
  <c r="G30" i="3"/>
  <c r="J30" i="3"/>
  <c r="G16" i="3"/>
  <c r="J16" i="3"/>
  <c r="G25" i="3"/>
  <c r="J25" i="3"/>
  <c r="G29" i="3"/>
  <c r="J29" i="3"/>
  <c r="G15" i="3"/>
  <c r="J15" i="3"/>
  <c r="G23" i="3"/>
  <c r="J23" i="3"/>
  <c r="G6" i="2"/>
  <c r="G12" i="1"/>
  <c r="G26" i="1"/>
  <c r="G20" i="1"/>
  <c r="G28" i="1"/>
  <c r="G30" i="1"/>
  <c r="G5" i="1"/>
  <c r="G10" i="1"/>
  <c r="G8" i="1"/>
  <c r="G25" i="1"/>
  <c r="G18" i="1"/>
  <c r="G24" i="1"/>
  <c r="G34" i="1"/>
  <c r="G14" i="1"/>
  <c r="G32" i="1"/>
  <c r="G9" i="1"/>
  <c r="G29" i="1"/>
  <c r="G21" i="1"/>
  <c r="G6" i="1"/>
  <c r="G17" i="1"/>
  <c r="G19" i="1"/>
  <c r="G13" i="1"/>
  <c r="G36" i="1"/>
  <c r="G11" i="1"/>
  <c r="G23" i="1"/>
  <c r="G27" i="1"/>
  <c r="G15" i="1"/>
  <c r="G35" i="1"/>
  <c r="G31" i="1"/>
  <c r="G6" i="3"/>
  <c r="I6" i="3"/>
  <c r="J6" i="3"/>
</calcChain>
</file>

<file path=xl/sharedStrings.xml><?xml version="1.0" encoding="utf-8"?>
<sst xmlns="http://schemas.openxmlformats.org/spreadsheetml/2006/main" count="72" uniqueCount="26">
  <si>
    <t>T</t>
  </si>
  <si>
    <t>s</t>
  </si>
  <si>
    <t>tempo</t>
  </si>
  <si>
    <t>f</t>
  </si>
  <si>
    <t>Hz</t>
  </si>
  <si>
    <t>T/16</t>
  </si>
  <si>
    <t>Vm</t>
  </si>
  <si>
    <t>V</t>
  </si>
  <si>
    <t xml:space="preserve">t </t>
  </si>
  <si>
    <r>
      <t>V</t>
    </r>
    <r>
      <rPr>
        <vertAlign val="subscript"/>
        <sz val="11"/>
        <color theme="1"/>
        <rFont val="Calibri"/>
        <family val="2"/>
        <scheme val="minor"/>
      </rPr>
      <t>2</t>
    </r>
  </si>
  <si>
    <r>
      <t>V</t>
    </r>
    <r>
      <rPr>
        <vertAlign val="subscript"/>
        <sz val="11"/>
        <color theme="1"/>
        <rFont val="Calibri"/>
        <family val="2"/>
        <scheme val="minor"/>
      </rPr>
      <t>4</t>
    </r>
  </si>
  <si>
    <r>
      <t>V</t>
    </r>
    <r>
      <rPr>
        <vertAlign val="subscript"/>
        <sz val="11"/>
        <color theme="1"/>
        <rFont val="Calibri"/>
        <family val="2"/>
        <scheme val="minor"/>
      </rPr>
      <t>O</t>
    </r>
  </si>
  <si>
    <t>Vs</t>
  </si>
  <si>
    <t>Vmax</t>
  </si>
  <si>
    <t>Questa è la forma d'onda ottenuta dalla somma delle tre sinusoidi sopra rappresentate</t>
  </si>
  <si>
    <r>
      <t>AV</t>
    </r>
    <r>
      <rPr>
        <vertAlign val="subscript"/>
        <sz val="11"/>
        <color theme="1"/>
        <rFont val="Calibri"/>
        <family val="2"/>
        <scheme val="minor"/>
      </rPr>
      <t>O</t>
    </r>
  </si>
  <si>
    <t>A</t>
  </si>
  <si>
    <r>
      <t>Vs=V</t>
    </r>
    <r>
      <rPr>
        <vertAlign val="subscript"/>
        <sz val="16"/>
        <color theme="1"/>
        <rFont val="Calibri"/>
        <family val="2"/>
        <scheme val="minor"/>
      </rPr>
      <t>o</t>
    </r>
    <r>
      <rPr>
        <sz val="16"/>
        <color theme="1"/>
        <rFont val="Calibri"/>
        <family val="2"/>
        <scheme val="minor"/>
      </rPr>
      <t>+V</t>
    </r>
    <r>
      <rPr>
        <vertAlign val="subscript"/>
        <sz val="16"/>
        <color theme="1"/>
        <rFont val="Calibri"/>
        <family val="2"/>
        <scheme val="minor"/>
      </rPr>
      <t>2</t>
    </r>
    <r>
      <rPr>
        <sz val="16"/>
        <color theme="1"/>
        <rFont val="Calibri"/>
        <family val="2"/>
        <scheme val="minor"/>
      </rPr>
      <t>+V</t>
    </r>
    <r>
      <rPr>
        <vertAlign val="subscript"/>
        <sz val="16"/>
        <color theme="1"/>
        <rFont val="Calibri"/>
        <family val="2"/>
        <scheme val="minor"/>
      </rPr>
      <t>4</t>
    </r>
  </si>
  <si>
    <r>
      <t>V</t>
    </r>
    <r>
      <rPr>
        <vertAlign val="subscript"/>
        <sz val="11"/>
        <color theme="1"/>
        <rFont val="Calibri"/>
        <family val="2"/>
        <scheme val="minor"/>
      </rPr>
      <t>d</t>
    </r>
  </si>
  <si>
    <r>
      <t>Vs=V</t>
    </r>
    <r>
      <rPr>
        <vertAlign val="subscript"/>
        <sz val="20"/>
        <color theme="1"/>
        <rFont val="Calibri"/>
        <family val="2"/>
        <scheme val="minor"/>
      </rPr>
      <t>o</t>
    </r>
    <r>
      <rPr>
        <sz val="20"/>
        <color theme="1"/>
        <rFont val="Calibri"/>
        <family val="2"/>
        <scheme val="minor"/>
      </rPr>
      <t>-V</t>
    </r>
    <r>
      <rPr>
        <vertAlign val="subscript"/>
        <sz val="20"/>
        <color theme="1"/>
        <rFont val="Calibri"/>
        <family val="2"/>
        <scheme val="minor"/>
      </rPr>
      <t>4</t>
    </r>
  </si>
  <si>
    <t>ϕ</t>
  </si>
  <si>
    <r>
      <t>V</t>
    </r>
    <r>
      <rPr>
        <vertAlign val="subscript"/>
        <sz val="18"/>
        <color theme="1"/>
        <rFont val="Calibri"/>
        <family val="2"/>
        <scheme val="minor"/>
      </rPr>
      <t>d</t>
    </r>
    <r>
      <rPr>
        <sz val="18"/>
        <color theme="1"/>
        <rFont val="Calibri"/>
        <family val="2"/>
        <scheme val="minor"/>
      </rPr>
      <t>=V</t>
    </r>
    <r>
      <rPr>
        <vertAlign val="subscript"/>
        <sz val="18"/>
        <color theme="1"/>
        <rFont val="Calibri"/>
        <family val="2"/>
        <scheme val="minor"/>
      </rPr>
      <t>o</t>
    </r>
    <r>
      <rPr>
        <sz val="18"/>
        <color theme="1"/>
        <rFont val="Calibri"/>
        <family val="2"/>
        <scheme val="minor"/>
      </rPr>
      <t>-V</t>
    </r>
    <r>
      <rPr>
        <vertAlign val="subscript"/>
        <sz val="18"/>
        <color theme="1"/>
        <rFont val="Calibri"/>
        <family val="2"/>
        <scheme val="minor"/>
      </rPr>
      <t>4</t>
    </r>
  </si>
  <si>
    <r>
      <t>Vs=V</t>
    </r>
    <r>
      <rPr>
        <vertAlign val="subscript"/>
        <sz val="18"/>
        <color theme="1"/>
        <rFont val="Calibri"/>
        <family val="2"/>
        <scheme val="minor"/>
      </rPr>
      <t>o</t>
    </r>
    <r>
      <rPr>
        <sz val="18"/>
        <color theme="1"/>
        <rFont val="Calibri"/>
        <family val="2"/>
        <scheme val="minor"/>
      </rPr>
      <t>+V</t>
    </r>
    <r>
      <rPr>
        <vertAlign val="subscript"/>
        <sz val="18"/>
        <color theme="1"/>
        <rFont val="Calibri"/>
        <family val="2"/>
        <scheme val="minor"/>
      </rPr>
      <t>2</t>
    </r>
    <r>
      <rPr>
        <sz val="18"/>
        <color theme="1"/>
        <rFont val="Calibri"/>
        <family val="2"/>
        <scheme val="minor"/>
      </rPr>
      <t>+V</t>
    </r>
    <r>
      <rPr>
        <vertAlign val="subscript"/>
        <sz val="18"/>
        <color theme="1"/>
        <rFont val="Calibri"/>
        <family val="2"/>
        <scheme val="minor"/>
      </rPr>
      <t>4</t>
    </r>
  </si>
  <si>
    <t>∆ϕ</t>
  </si>
  <si>
    <t>qui bisogna immaginare trebarre  che finiscono a punta, una per ogni frequenza, nella visualizzazione sull'analizzatore di spettro</t>
  </si>
  <si>
    <t>ecco come si vedono le righe in un analizzatore di spettro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</si>
</sst>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vertAlign val="subscript"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vertAlign val="subscript"/>
      <sz val="20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/>
    <xf numFmtId="1" fontId="0" fillId="0" borderId="0" xfId="0" applyNumberFormat="1"/>
    <xf numFmtId="0" fontId="2" fillId="0" borderId="0" xfId="0" applyFont="1" applyAlignment="1">
      <alignment horizontal="center"/>
    </xf>
    <xf numFmtId="1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analisi frequenze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spettro!$C$4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spettro!$B$5:$B$37</c:f>
              <c:numCache>
                <c:formatCode>General</c:formatCode>
                <c:ptCount val="33"/>
                <c:pt idx="0">
                  <c:v>0</c:v>
                </c:pt>
                <c:pt idx="1">
                  <c:v>1.2500000000000001E-5</c:v>
                </c:pt>
                <c:pt idx="2">
                  <c:v>2.5000000000000001E-5</c:v>
                </c:pt>
                <c:pt idx="3">
                  <c:v>3.7500000000000003E-5</c:v>
                </c:pt>
                <c:pt idx="4">
                  <c:v>5.0000000000000002E-5</c:v>
                </c:pt>
                <c:pt idx="5">
                  <c:v>6.2500000000000001E-5</c:v>
                </c:pt>
                <c:pt idx="6">
                  <c:v>7.5000000000000007E-5</c:v>
                </c:pt>
                <c:pt idx="7">
                  <c:v>8.7499999999999999E-5</c:v>
                </c:pt>
                <c:pt idx="8">
                  <c:v>1E-4</c:v>
                </c:pt>
                <c:pt idx="9">
                  <c:v>1.1250000000000001E-4</c:v>
                </c:pt>
                <c:pt idx="10">
                  <c:v>1.25E-4</c:v>
                </c:pt>
                <c:pt idx="11">
                  <c:v>1.3750000000000001E-4</c:v>
                </c:pt>
                <c:pt idx="12">
                  <c:v>1.5000000000000001E-4</c:v>
                </c:pt>
                <c:pt idx="13">
                  <c:v>1.6250000000000002E-4</c:v>
                </c:pt>
                <c:pt idx="14">
                  <c:v>1.75E-4</c:v>
                </c:pt>
                <c:pt idx="15">
                  <c:v>1.875E-4</c:v>
                </c:pt>
                <c:pt idx="16">
                  <c:v>2.0000000000000001E-4</c:v>
                </c:pt>
                <c:pt idx="17">
                  <c:v>2.1250000000000002E-4</c:v>
                </c:pt>
                <c:pt idx="18">
                  <c:v>2.2500000000000002E-4</c:v>
                </c:pt>
                <c:pt idx="19">
                  <c:v>2.375E-4</c:v>
                </c:pt>
                <c:pt idx="20">
                  <c:v>2.5000000000000001E-4</c:v>
                </c:pt>
                <c:pt idx="21">
                  <c:v>2.6250000000000004E-4</c:v>
                </c:pt>
                <c:pt idx="22">
                  <c:v>2.7500000000000002E-4</c:v>
                </c:pt>
                <c:pt idx="23">
                  <c:v>2.875E-4</c:v>
                </c:pt>
                <c:pt idx="24">
                  <c:v>3.0000000000000003E-4</c:v>
                </c:pt>
                <c:pt idx="25">
                  <c:v>3.1250000000000001E-4</c:v>
                </c:pt>
                <c:pt idx="26">
                  <c:v>3.2500000000000004E-4</c:v>
                </c:pt>
                <c:pt idx="27">
                  <c:v>3.3750000000000002E-4</c:v>
                </c:pt>
                <c:pt idx="28">
                  <c:v>3.5E-4</c:v>
                </c:pt>
                <c:pt idx="29">
                  <c:v>3.6250000000000003E-4</c:v>
                </c:pt>
                <c:pt idx="30">
                  <c:v>3.7500000000000001E-4</c:v>
                </c:pt>
                <c:pt idx="31">
                  <c:v>3.8750000000000004E-4</c:v>
                </c:pt>
                <c:pt idx="32">
                  <c:v>4.0000000000000002E-4</c:v>
                </c:pt>
              </c:numCache>
            </c:numRef>
          </c:xVal>
          <c:yVal>
            <c:numRef>
              <c:f>spettro!$C$5:$C$37</c:f>
              <c:numCache>
                <c:formatCode>0.000</c:formatCode>
                <c:ptCount val="3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2B4-44EB-B107-5C8DF86AA7BD}"/>
            </c:ext>
          </c:extLst>
        </c:ser>
        <c:ser>
          <c:idx val="1"/>
          <c:order val="1"/>
          <c:tx>
            <c:strRef>
              <c:f>spettro!$D$4</c:f>
              <c:strCache>
                <c:ptCount val="1"/>
                <c:pt idx="0">
                  <c:v>VO</c:v>
                </c:pt>
              </c:strCache>
            </c:strRef>
          </c:tx>
          <c:marker>
            <c:symbol val="none"/>
          </c:marker>
          <c:xVal>
            <c:numRef>
              <c:f>spettro!$B$5:$B$37</c:f>
              <c:numCache>
                <c:formatCode>General</c:formatCode>
                <c:ptCount val="33"/>
                <c:pt idx="0">
                  <c:v>0</c:v>
                </c:pt>
                <c:pt idx="1">
                  <c:v>1.2500000000000001E-5</c:v>
                </c:pt>
                <c:pt idx="2">
                  <c:v>2.5000000000000001E-5</c:v>
                </c:pt>
                <c:pt idx="3">
                  <c:v>3.7500000000000003E-5</c:v>
                </c:pt>
                <c:pt idx="4">
                  <c:v>5.0000000000000002E-5</c:v>
                </c:pt>
                <c:pt idx="5">
                  <c:v>6.2500000000000001E-5</c:v>
                </c:pt>
                <c:pt idx="6">
                  <c:v>7.5000000000000007E-5</c:v>
                </c:pt>
                <c:pt idx="7">
                  <c:v>8.7499999999999999E-5</c:v>
                </c:pt>
                <c:pt idx="8">
                  <c:v>1E-4</c:v>
                </c:pt>
                <c:pt idx="9">
                  <c:v>1.1250000000000001E-4</c:v>
                </c:pt>
                <c:pt idx="10">
                  <c:v>1.25E-4</c:v>
                </c:pt>
                <c:pt idx="11">
                  <c:v>1.3750000000000001E-4</c:v>
                </c:pt>
                <c:pt idx="12">
                  <c:v>1.5000000000000001E-4</c:v>
                </c:pt>
                <c:pt idx="13">
                  <c:v>1.6250000000000002E-4</c:v>
                </c:pt>
                <c:pt idx="14">
                  <c:v>1.75E-4</c:v>
                </c:pt>
                <c:pt idx="15">
                  <c:v>1.875E-4</c:v>
                </c:pt>
                <c:pt idx="16">
                  <c:v>2.0000000000000001E-4</c:v>
                </c:pt>
                <c:pt idx="17">
                  <c:v>2.1250000000000002E-4</c:v>
                </c:pt>
                <c:pt idx="18">
                  <c:v>2.2500000000000002E-4</c:v>
                </c:pt>
                <c:pt idx="19">
                  <c:v>2.375E-4</c:v>
                </c:pt>
                <c:pt idx="20">
                  <c:v>2.5000000000000001E-4</c:v>
                </c:pt>
                <c:pt idx="21">
                  <c:v>2.6250000000000004E-4</c:v>
                </c:pt>
                <c:pt idx="22">
                  <c:v>2.7500000000000002E-4</c:v>
                </c:pt>
                <c:pt idx="23">
                  <c:v>2.875E-4</c:v>
                </c:pt>
                <c:pt idx="24">
                  <c:v>3.0000000000000003E-4</c:v>
                </c:pt>
                <c:pt idx="25">
                  <c:v>3.1250000000000001E-4</c:v>
                </c:pt>
                <c:pt idx="26">
                  <c:v>3.2500000000000004E-4</c:v>
                </c:pt>
                <c:pt idx="27">
                  <c:v>3.3750000000000002E-4</c:v>
                </c:pt>
                <c:pt idx="28">
                  <c:v>3.5E-4</c:v>
                </c:pt>
                <c:pt idx="29">
                  <c:v>3.6250000000000003E-4</c:v>
                </c:pt>
                <c:pt idx="30">
                  <c:v>3.7500000000000001E-4</c:v>
                </c:pt>
                <c:pt idx="31">
                  <c:v>3.8750000000000004E-4</c:v>
                </c:pt>
                <c:pt idx="32">
                  <c:v>4.0000000000000002E-4</c:v>
                </c:pt>
              </c:numCache>
            </c:numRef>
          </c:xVal>
          <c:yVal>
            <c:numRef>
              <c:f>spettro!$D$5:$D$37</c:f>
              <c:numCache>
                <c:formatCode>0.000</c:formatCode>
                <c:ptCount val="33"/>
                <c:pt idx="0">
                  <c:v>0</c:v>
                </c:pt>
                <c:pt idx="1">
                  <c:v>1.5307337294603591</c:v>
                </c:pt>
                <c:pt idx="2">
                  <c:v>2.8284271247461903</c:v>
                </c:pt>
                <c:pt idx="3">
                  <c:v>3.6955181300451474</c:v>
                </c:pt>
                <c:pt idx="4">
                  <c:v>4</c:v>
                </c:pt>
                <c:pt idx="5">
                  <c:v>3.695518130045147</c:v>
                </c:pt>
                <c:pt idx="6">
                  <c:v>2.828427124746189</c:v>
                </c:pt>
                <c:pt idx="7">
                  <c:v>1.5307337294603596</c:v>
                </c:pt>
                <c:pt idx="8">
                  <c:v>-1.2862974574368025E-15</c:v>
                </c:pt>
                <c:pt idx="9">
                  <c:v>-1.5307337294603602</c:v>
                </c:pt>
                <c:pt idx="10">
                  <c:v>-2.8284271247461898</c:v>
                </c:pt>
                <c:pt idx="11">
                  <c:v>-3.6955181300451474</c:v>
                </c:pt>
                <c:pt idx="12">
                  <c:v>-4</c:v>
                </c:pt>
                <c:pt idx="13">
                  <c:v>-3.6955181300451465</c:v>
                </c:pt>
                <c:pt idx="14">
                  <c:v>-2.8284271247461907</c:v>
                </c:pt>
                <c:pt idx="15">
                  <c:v>-1.5307337294603582</c:v>
                </c:pt>
                <c:pt idx="16">
                  <c:v>2.5725949148736049E-15</c:v>
                </c:pt>
                <c:pt idx="17">
                  <c:v>1.5307337294603598</c:v>
                </c:pt>
                <c:pt idx="18">
                  <c:v>2.8284271247461916</c:v>
                </c:pt>
                <c:pt idx="19">
                  <c:v>3.6955181300451474</c:v>
                </c:pt>
                <c:pt idx="20">
                  <c:v>4</c:v>
                </c:pt>
                <c:pt idx="21">
                  <c:v>3.6955181300451443</c:v>
                </c:pt>
                <c:pt idx="22">
                  <c:v>2.8284271247461885</c:v>
                </c:pt>
                <c:pt idx="23">
                  <c:v>1.530733729460362</c:v>
                </c:pt>
                <c:pt idx="24">
                  <c:v>-5.6352492117106578E-15</c:v>
                </c:pt>
                <c:pt idx="25">
                  <c:v>-1.5307337294603593</c:v>
                </c:pt>
                <c:pt idx="26">
                  <c:v>-2.8284271247461916</c:v>
                </c:pt>
                <c:pt idx="27">
                  <c:v>-3.6955181300451483</c:v>
                </c:pt>
                <c:pt idx="28">
                  <c:v>-4</c:v>
                </c:pt>
                <c:pt idx="29">
                  <c:v>-3.695518130045147</c:v>
                </c:pt>
                <c:pt idx="30">
                  <c:v>-2.828427124746189</c:v>
                </c:pt>
                <c:pt idx="31">
                  <c:v>-1.530733729460356</c:v>
                </c:pt>
                <c:pt idx="32">
                  <c:v>5.1451898297472098E-15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2B4-44EB-B107-5C8DF86AA7BD}"/>
            </c:ext>
          </c:extLst>
        </c:ser>
        <c:ser>
          <c:idx val="2"/>
          <c:order val="2"/>
          <c:tx>
            <c:strRef>
              <c:f>spettro!$E$4</c:f>
              <c:strCache>
                <c:ptCount val="1"/>
                <c:pt idx="0">
                  <c:v>V2</c:v>
                </c:pt>
              </c:strCache>
            </c:strRef>
          </c:tx>
          <c:marker>
            <c:symbol val="none"/>
          </c:marker>
          <c:xVal>
            <c:numRef>
              <c:f>spettro!$B$5:$B$37</c:f>
              <c:numCache>
                <c:formatCode>General</c:formatCode>
                <c:ptCount val="33"/>
                <c:pt idx="0">
                  <c:v>0</c:v>
                </c:pt>
                <c:pt idx="1">
                  <c:v>1.2500000000000001E-5</c:v>
                </c:pt>
                <c:pt idx="2">
                  <c:v>2.5000000000000001E-5</c:v>
                </c:pt>
                <c:pt idx="3">
                  <c:v>3.7500000000000003E-5</c:v>
                </c:pt>
                <c:pt idx="4">
                  <c:v>5.0000000000000002E-5</c:v>
                </c:pt>
                <c:pt idx="5">
                  <c:v>6.2500000000000001E-5</c:v>
                </c:pt>
                <c:pt idx="6">
                  <c:v>7.5000000000000007E-5</c:v>
                </c:pt>
                <c:pt idx="7">
                  <c:v>8.7499999999999999E-5</c:v>
                </c:pt>
                <c:pt idx="8">
                  <c:v>1E-4</c:v>
                </c:pt>
                <c:pt idx="9">
                  <c:v>1.1250000000000001E-4</c:v>
                </c:pt>
                <c:pt idx="10">
                  <c:v>1.25E-4</c:v>
                </c:pt>
                <c:pt idx="11">
                  <c:v>1.3750000000000001E-4</c:v>
                </c:pt>
                <c:pt idx="12">
                  <c:v>1.5000000000000001E-4</c:v>
                </c:pt>
                <c:pt idx="13">
                  <c:v>1.6250000000000002E-4</c:v>
                </c:pt>
                <c:pt idx="14">
                  <c:v>1.75E-4</c:v>
                </c:pt>
                <c:pt idx="15">
                  <c:v>1.875E-4</c:v>
                </c:pt>
                <c:pt idx="16">
                  <c:v>2.0000000000000001E-4</c:v>
                </c:pt>
                <c:pt idx="17">
                  <c:v>2.1250000000000002E-4</c:v>
                </c:pt>
                <c:pt idx="18">
                  <c:v>2.2500000000000002E-4</c:v>
                </c:pt>
                <c:pt idx="19">
                  <c:v>2.375E-4</c:v>
                </c:pt>
                <c:pt idx="20">
                  <c:v>2.5000000000000001E-4</c:v>
                </c:pt>
                <c:pt idx="21">
                  <c:v>2.6250000000000004E-4</c:v>
                </c:pt>
                <c:pt idx="22">
                  <c:v>2.7500000000000002E-4</c:v>
                </c:pt>
                <c:pt idx="23">
                  <c:v>2.875E-4</c:v>
                </c:pt>
                <c:pt idx="24">
                  <c:v>3.0000000000000003E-4</c:v>
                </c:pt>
                <c:pt idx="25">
                  <c:v>3.1250000000000001E-4</c:v>
                </c:pt>
                <c:pt idx="26">
                  <c:v>3.2500000000000004E-4</c:v>
                </c:pt>
                <c:pt idx="27">
                  <c:v>3.3750000000000002E-4</c:v>
                </c:pt>
                <c:pt idx="28">
                  <c:v>3.5E-4</c:v>
                </c:pt>
                <c:pt idx="29">
                  <c:v>3.6250000000000003E-4</c:v>
                </c:pt>
                <c:pt idx="30">
                  <c:v>3.7500000000000001E-4</c:v>
                </c:pt>
                <c:pt idx="31">
                  <c:v>3.8750000000000004E-4</c:v>
                </c:pt>
                <c:pt idx="32">
                  <c:v>4.0000000000000002E-4</c:v>
                </c:pt>
              </c:numCache>
            </c:numRef>
          </c:xVal>
          <c:yVal>
            <c:numRef>
              <c:f>spettro!$E$5:$E$37</c:f>
              <c:numCache>
                <c:formatCode>0.000</c:formatCode>
                <c:ptCount val="33"/>
                <c:pt idx="0">
                  <c:v>0</c:v>
                </c:pt>
                <c:pt idx="1">
                  <c:v>3.5355339059327378</c:v>
                </c:pt>
                <c:pt idx="2">
                  <c:v>5</c:v>
                </c:pt>
                <c:pt idx="3">
                  <c:v>3.535533905932736</c:v>
                </c:pt>
                <c:pt idx="4">
                  <c:v>-1.6078718217960031E-15</c:v>
                </c:pt>
                <c:pt idx="5">
                  <c:v>-3.5355339059327373</c:v>
                </c:pt>
                <c:pt idx="6">
                  <c:v>-5</c:v>
                </c:pt>
                <c:pt idx="7">
                  <c:v>-3.5355339059327386</c:v>
                </c:pt>
                <c:pt idx="8">
                  <c:v>3.2157436435920062E-15</c:v>
                </c:pt>
                <c:pt idx="9">
                  <c:v>3.5355339059327395</c:v>
                </c:pt>
                <c:pt idx="10">
                  <c:v>5</c:v>
                </c:pt>
                <c:pt idx="11">
                  <c:v>3.5355339059327355</c:v>
                </c:pt>
                <c:pt idx="12">
                  <c:v>-7.0440615146383223E-15</c:v>
                </c:pt>
                <c:pt idx="13">
                  <c:v>-3.5355339059327395</c:v>
                </c:pt>
                <c:pt idx="14">
                  <c:v>-5</c:v>
                </c:pt>
                <c:pt idx="15">
                  <c:v>-3.535533905932736</c:v>
                </c:pt>
                <c:pt idx="16">
                  <c:v>6.4314872871840123E-15</c:v>
                </c:pt>
                <c:pt idx="17">
                  <c:v>3.5355339059327391</c:v>
                </c:pt>
                <c:pt idx="18">
                  <c:v>5</c:v>
                </c:pt>
                <c:pt idx="19">
                  <c:v>3.5355339059327369</c:v>
                </c:pt>
                <c:pt idx="20">
                  <c:v>3.06287113727155E-15</c:v>
                </c:pt>
                <c:pt idx="21">
                  <c:v>-3.5355339059327511</c:v>
                </c:pt>
                <c:pt idx="22">
                  <c:v>-5</c:v>
                </c:pt>
                <c:pt idx="23">
                  <c:v>-3.5355339059327435</c:v>
                </c:pt>
                <c:pt idx="24">
                  <c:v>1.4088123029276645E-14</c:v>
                </c:pt>
                <c:pt idx="25">
                  <c:v>3.5355339059327378</c:v>
                </c:pt>
                <c:pt idx="26">
                  <c:v>5</c:v>
                </c:pt>
                <c:pt idx="27">
                  <c:v>3.5355339059327311</c:v>
                </c:pt>
                <c:pt idx="28">
                  <c:v>4.28801959218017E-15</c:v>
                </c:pt>
                <c:pt idx="29">
                  <c:v>-3.5355339059327378</c:v>
                </c:pt>
                <c:pt idx="30">
                  <c:v>-5</c:v>
                </c:pt>
                <c:pt idx="31">
                  <c:v>-3.5355339059327315</c:v>
                </c:pt>
                <c:pt idx="32">
                  <c:v>1.2862974574368025E-14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2B4-44EB-B107-5C8DF86AA7BD}"/>
            </c:ext>
          </c:extLst>
        </c:ser>
        <c:ser>
          <c:idx val="3"/>
          <c:order val="3"/>
          <c:tx>
            <c:strRef>
              <c:f>spettro!$F$4</c:f>
              <c:strCache>
                <c:ptCount val="1"/>
                <c:pt idx="0">
                  <c:v>V4</c:v>
                </c:pt>
              </c:strCache>
            </c:strRef>
          </c:tx>
          <c:marker>
            <c:symbol val="none"/>
          </c:marker>
          <c:xVal>
            <c:numRef>
              <c:f>spettro!$B$5:$B$37</c:f>
              <c:numCache>
                <c:formatCode>General</c:formatCode>
                <c:ptCount val="33"/>
                <c:pt idx="0">
                  <c:v>0</c:v>
                </c:pt>
                <c:pt idx="1">
                  <c:v>1.2500000000000001E-5</c:v>
                </c:pt>
                <c:pt idx="2">
                  <c:v>2.5000000000000001E-5</c:v>
                </c:pt>
                <c:pt idx="3">
                  <c:v>3.7500000000000003E-5</c:v>
                </c:pt>
                <c:pt idx="4">
                  <c:v>5.0000000000000002E-5</c:v>
                </c:pt>
                <c:pt idx="5">
                  <c:v>6.2500000000000001E-5</c:v>
                </c:pt>
                <c:pt idx="6">
                  <c:v>7.5000000000000007E-5</c:v>
                </c:pt>
                <c:pt idx="7">
                  <c:v>8.7499999999999999E-5</c:v>
                </c:pt>
                <c:pt idx="8">
                  <c:v>1E-4</c:v>
                </c:pt>
                <c:pt idx="9">
                  <c:v>1.1250000000000001E-4</c:v>
                </c:pt>
                <c:pt idx="10">
                  <c:v>1.25E-4</c:v>
                </c:pt>
                <c:pt idx="11">
                  <c:v>1.3750000000000001E-4</c:v>
                </c:pt>
                <c:pt idx="12">
                  <c:v>1.5000000000000001E-4</c:v>
                </c:pt>
                <c:pt idx="13">
                  <c:v>1.6250000000000002E-4</c:v>
                </c:pt>
                <c:pt idx="14">
                  <c:v>1.75E-4</c:v>
                </c:pt>
                <c:pt idx="15">
                  <c:v>1.875E-4</c:v>
                </c:pt>
                <c:pt idx="16">
                  <c:v>2.0000000000000001E-4</c:v>
                </c:pt>
                <c:pt idx="17">
                  <c:v>2.1250000000000002E-4</c:v>
                </c:pt>
                <c:pt idx="18">
                  <c:v>2.2500000000000002E-4</c:v>
                </c:pt>
                <c:pt idx="19">
                  <c:v>2.375E-4</c:v>
                </c:pt>
                <c:pt idx="20">
                  <c:v>2.5000000000000001E-4</c:v>
                </c:pt>
                <c:pt idx="21">
                  <c:v>2.6250000000000004E-4</c:v>
                </c:pt>
                <c:pt idx="22">
                  <c:v>2.7500000000000002E-4</c:v>
                </c:pt>
                <c:pt idx="23">
                  <c:v>2.875E-4</c:v>
                </c:pt>
                <c:pt idx="24">
                  <c:v>3.0000000000000003E-4</c:v>
                </c:pt>
                <c:pt idx="25">
                  <c:v>3.1250000000000001E-4</c:v>
                </c:pt>
                <c:pt idx="26">
                  <c:v>3.2500000000000004E-4</c:v>
                </c:pt>
                <c:pt idx="27">
                  <c:v>3.3750000000000002E-4</c:v>
                </c:pt>
                <c:pt idx="28">
                  <c:v>3.5E-4</c:v>
                </c:pt>
                <c:pt idx="29">
                  <c:v>3.6250000000000003E-4</c:v>
                </c:pt>
                <c:pt idx="30">
                  <c:v>3.7500000000000001E-4</c:v>
                </c:pt>
                <c:pt idx="31">
                  <c:v>3.8750000000000004E-4</c:v>
                </c:pt>
                <c:pt idx="32">
                  <c:v>4.0000000000000002E-4</c:v>
                </c:pt>
              </c:numCache>
            </c:numRef>
          </c:xVal>
          <c:yVal>
            <c:numRef>
              <c:f>spettro!$F$5:$F$37</c:f>
              <c:numCache>
                <c:formatCode>0.000</c:formatCode>
                <c:ptCount val="33"/>
                <c:pt idx="0">
                  <c:v>0</c:v>
                </c:pt>
                <c:pt idx="1">
                  <c:v>1.8477590650225735</c:v>
                </c:pt>
                <c:pt idx="2">
                  <c:v>1.4142135623730951</c:v>
                </c:pt>
                <c:pt idx="3">
                  <c:v>-0.76536686473018012</c:v>
                </c:pt>
                <c:pt idx="4">
                  <c:v>-2</c:v>
                </c:pt>
                <c:pt idx="5">
                  <c:v>-0.76536686473017912</c:v>
                </c:pt>
                <c:pt idx="6">
                  <c:v>1.4142135623730958</c:v>
                </c:pt>
                <c:pt idx="7">
                  <c:v>1.8477590650225735</c:v>
                </c:pt>
                <c:pt idx="8">
                  <c:v>7.3508907294517201E-16</c:v>
                </c:pt>
                <c:pt idx="9">
                  <c:v>-1.8477590650225741</c:v>
                </c:pt>
                <c:pt idx="10">
                  <c:v>-1.4142135623730945</c:v>
                </c:pt>
                <c:pt idx="11">
                  <c:v>0.76536686473017945</c:v>
                </c:pt>
                <c:pt idx="12">
                  <c:v>2</c:v>
                </c:pt>
                <c:pt idx="13">
                  <c:v>0.76536686473017823</c:v>
                </c:pt>
                <c:pt idx="14">
                  <c:v>-1.4142135623730954</c:v>
                </c:pt>
                <c:pt idx="15">
                  <c:v>-1.8477590650225737</c:v>
                </c:pt>
                <c:pt idx="16">
                  <c:v>-1.470178145890344E-15</c:v>
                </c:pt>
                <c:pt idx="17">
                  <c:v>1.8477590650225753</c:v>
                </c:pt>
                <c:pt idx="18">
                  <c:v>1.4142135623730925</c:v>
                </c:pt>
                <c:pt idx="19">
                  <c:v>-0.76536686473018201</c:v>
                </c:pt>
                <c:pt idx="20">
                  <c:v>-2</c:v>
                </c:pt>
                <c:pt idx="21">
                  <c:v>-0.76536686473017235</c:v>
                </c:pt>
                <c:pt idx="22">
                  <c:v>1.4142135623730949</c:v>
                </c:pt>
                <c:pt idx="23">
                  <c:v>1.8477590650225739</c:v>
                </c:pt>
                <c:pt idx="24">
                  <c:v>-4.9001601387654858E-15</c:v>
                </c:pt>
                <c:pt idx="25">
                  <c:v>-1.8477590650225724</c:v>
                </c:pt>
                <c:pt idx="26">
                  <c:v>-1.4142135623730929</c:v>
                </c:pt>
                <c:pt idx="27">
                  <c:v>0.76536686473018134</c:v>
                </c:pt>
                <c:pt idx="28">
                  <c:v>2</c:v>
                </c:pt>
                <c:pt idx="29">
                  <c:v>0.76536686473017301</c:v>
                </c:pt>
                <c:pt idx="30">
                  <c:v>-1.4142135623730943</c:v>
                </c:pt>
                <c:pt idx="31">
                  <c:v>-1.8477590650225715</c:v>
                </c:pt>
                <c:pt idx="32">
                  <c:v>-2.940356291780688E-15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2B4-44EB-B107-5C8DF86AA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174528"/>
        <c:axId val="129197184"/>
      </c:scatterChart>
      <c:valAx>
        <c:axId val="129174528"/>
        <c:scaling>
          <c:orientation val="minMax"/>
          <c:max val="4.0000000000000034E-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tempo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29197184"/>
        <c:crosses val="autoZero"/>
        <c:crossBetween val="midCat"/>
      </c:valAx>
      <c:valAx>
        <c:axId val="129197184"/>
        <c:scaling>
          <c:orientation val="minMax"/>
          <c:max val="5"/>
          <c:min val="-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tensione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crossAx val="1291745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amplificatore non invertente</a:t>
            </a:r>
            <a:endParaRPr lang="it-IT" baseline="-25000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'ampl e somma'!$H$5</c:f>
              <c:strCache>
                <c:ptCount val="1"/>
                <c:pt idx="0">
                  <c:v>AVO</c:v>
                </c:pt>
              </c:strCache>
            </c:strRef>
          </c:tx>
          <c:marker>
            <c:symbol val="none"/>
          </c:marker>
          <c:xVal>
            <c:numRef>
              <c:f>'ampl e somma'!$B$6:$B$38</c:f>
              <c:numCache>
                <c:formatCode>General</c:formatCode>
                <c:ptCount val="33"/>
                <c:pt idx="0">
                  <c:v>0</c:v>
                </c:pt>
                <c:pt idx="1">
                  <c:v>1.2500000000000001E-5</c:v>
                </c:pt>
                <c:pt idx="2">
                  <c:v>2.5000000000000001E-5</c:v>
                </c:pt>
                <c:pt idx="3">
                  <c:v>3.7500000000000003E-5</c:v>
                </c:pt>
                <c:pt idx="4">
                  <c:v>5.0000000000000002E-5</c:v>
                </c:pt>
                <c:pt idx="5">
                  <c:v>6.2500000000000001E-5</c:v>
                </c:pt>
                <c:pt idx="6">
                  <c:v>7.5000000000000007E-5</c:v>
                </c:pt>
                <c:pt idx="7">
                  <c:v>8.7499999999999999E-5</c:v>
                </c:pt>
                <c:pt idx="8">
                  <c:v>1E-4</c:v>
                </c:pt>
                <c:pt idx="9">
                  <c:v>1.1250000000000001E-4</c:v>
                </c:pt>
                <c:pt idx="10">
                  <c:v>1.25E-4</c:v>
                </c:pt>
                <c:pt idx="11">
                  <c:v>1.3750000000000001E-4</c:v>
                </c:pt>
                <c:pt idx="12">
                  <c:v>1.5000000000000001E-4</c:v>
                </c:pt>
                <c:pt idx="13">
                  <c:v>1.6250000000000002E-4</c:v>
                </c:pt>
                <c:pt idx="14">
                  <c:v>1.75E-4</c:v>
                </c:pt>
                <c:pt idx="15">
                  <c:v>1.875E-4</c:v>
                </c:pt>
                <c:pt idx="16">
                  <c:v>2.0000000000000001E-4</c:v>
                </c:pt>
                <c:pt idx="17">
                  <c:v>2.1250000000000002E-4</c:v>
                </c:pt>
                <c:pt idx="18">
                  <c:v>2.2500000000000002E-4</c:v>
                </c:pt>
                <c:pt idx="19">
                  <c:v>2.375E-4</c:v>
                </c:pt>
                <c:pt idx="20">
                  <c:v>2.5000000000000001E-4</c:v>
                </c:pt>
                <c:pt idx="21">
                  <c:v>2.6250000000000004E-4</c:v>
                </c:pt>
                <c:pt idx="22">
                  <c:v>2.7500000000000002E-4</c:v>
                </c:pt>
                <c:pt idx="23">
                  <c:v>2.875E-4</c:v>
                </c:pt>
                <c:pt idx="24">
                  <c:v>3.0000000000000003E-4</c:v>
                </c:pt>
                <c:pt idx="25">
                  <c:v>3.1250000000000001E-4</c:v>
                </c:pt>
                <c:pt idx="26">
                  <c:v>3.2500000000000004E-4</c:v>
                </c:pt>
                <c:pt idx="27">
                  <c:v>3.3750000000000002E-4</c:v>
                </c:pt>
                <c:pt idx="28">
                  <c:v>3.5E-4</c:v>
                </c:pt>
                <c:pt idx="29">
                  <c:v>3.6250000000000003E-4</c:v>
                </c:pt>
                <c:pt idx="30">
                  <c:v>3.7500000000000001E-4</c:v>
                </c:pt>
                <c:pt idx="31">
                  <c:v>3.8750000000000004E-4</c:v>
                </c:pt>
                <c:pt idx="32">
                  <c:v>4.0000000000000002E-4</c:v>
                </c:pt>
              </c:numCache>
            </c:numRef>
          </c:xVal>
          <c:yVal>
            <c:numRef>
              <c:f>'ampl e somma'!$H$6:$H$38</c:f>
              <c:numCache>
                <c:formatCode>0</c:formatCode>
                <c:ptCount val="33"/>
                <c:pt idx="0">
                  <c:v>0</c:v>
                </c:pt>
                <c:pt idx="1">
                  <c:v>3.8268343236508979</c:v>
                </c:pt>
                <c:pt idx="2">
                  <c:v>7.0710678118654755</c:v>
                </c:pt>
                <c:pt idx="3">
                  <c:v>9.2387953251128678</c:v>
                </c:pt>
                <c:pt idx="4">
                  <c:v>10</c:v>
                </c:pt>
                <c:pt idx="5">
                  <c:v>9.2387953251128678</c:v>
                </c:pt>
                <c:pt idx="6">
                  <c:v>7.071067811865472</c:v>
                </c:pt>
                <c:pt idx="7">
                  <c:v>3.8268343236508988</c:v>
                </c:pt>
                <c:pt idx="8">
                  <c:v>-3.2157436435920062E-15</c:v>
                </c:pt>
                <c:pt idx="9">
                  <c:v>-3.8268343236509006</c:v>
                </c:pt>
                <c:pt idx="10">
                  <c:v>-7.0710678118654746</c:v>
                </c:pt>
                <c:pt idx="11">
                  <c:v>-9.2387953251128678</c:v>
                </c:pt>
                <c:pt idx="12">
                  <c:v>-10</c:v>
                </c:pt>
                <c:pt idx="13">
                  <c:v>-9.2387953251128661</c:v>
                </c:pt>
                <c:pt idx="14">
                  <c:v>-7.0710678118654773</c:v>
                </c:pt>
                <c:pt idx="15">
                  <c:v>-3.8268343236508957</c:v>
                </c:pt>
                <c:pt idx="16">
                  <c:v>6.4314872871840123E-15</c:v>
                </c:pt>
                <c:pt idx="17">
                  <c:v>3.8268343236508997</c:v>
                </c:pt>
                <c:pt idx="18">
                  <c:v>7.0710678118654791</c:v>
                </c:pt>
                <c:pt idx="19">
                  <c:v>9.2387953251128678</c:v>
                </c:pt>
                <c:pt idx="20">
                  <c:v>10</c:v>
                </c:pt>
                <c:pt idx="21">
                  <c:v>9.2387953251128607</c:v>
                </c:pt>
                <c:pt idx="22">
                  <c:v>7.0710678118654711</c:v>
                </c:pt>
                <c:pt idx="23">
                  <c:v>3.826834323650905</c:v>
                </c:pt>
                <c:pt idx="24">
                  <c:v>-1.4088123029276645E-14</c:v>
                </c:pt>
                <c:pt idx="25">
                  <c:v>-3.8268343236508984</c:v>
                </c:pt>
                <c:pt idx="26">
                  <c:v>-7.0710678118654791</c:v>
                </c:pt>
                <c:pt idx="27">
                  <c:v>-9.2387953251128714</c:v>
                </c:pt>
                <c:pt idx="28">
                  <c:v>-10</c:v>
                </c:pt>
                <c:pt idx="29">
                  <c:v>-9.2387953251128678</c:v>
                </c:pt>
                <c:pt idx="30">
                  <c:v>-7.071067811865472</c:v>
                </c:pt>
                <c:pt idx="31">
                  <c:v>-3.8268343236508899</c:v>
                </c:pt>
                <c:pt idx="32">
                  <c:v>1.2862974574368025E-14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95D-4443-A416-4EC8E2682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145536"/>
        <c:axId val="132147072"/>
      </c:scatterChart>
      <c:valAx>
        <c:axId val="13214553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132147072"/>
        <c:crosses val="autoZero"/>
        <c:crossBetween val="midCat"/>
      </c:valAx>
      <c:valAx>
        <c:axId val="132147072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132145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800" b="1" i="0" baseline="0"/>
              <a:t>amplificatore invertente</a:t>
            </a:r>
            <a:endParaRPr lang="it-IT" sz="1800" b="1" i="0" baseline="-250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400218722659669"/>
          <c:y val="0.18990282435499445"/>
          <c:w val="0.79711592300962353"/>
          <c:h val="0.7587385778823876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'ampl e somma'!$I$5</c:f>
              <c:strCache>
                <c:ptCount val="1"/>
                <c:pt idx="0">
                  <c:v>AVO</c:v>
                </c:pt>
              </c:strCache>
            </c:strRef>
          </c:tx>
          <c:marker>
            <c:symbol val="none"/>
          </c:marker>
          <c:xVal>
            <c:numRef>
              <c:f>'ampl e somma'!$B$6:$B$38</c:f>
              <c:numCache>
                <c:formatCode>General</c:formatCode>
                <c:ptCount val="33"/>
                <c:pt idx="0">
                  <c:v>0</c:v>
                </c:pt>
                <c:pt idx="1">
                  <c:v>1.2500000000000001E-5</c:v>
                </c:pt>
                <c:pt idx="2">
                  <c:v>2.5000000000000001E-5</c:v>
                </c:pt>
                <c:pt idx="3">
                  <c:v>3.7500000000000003E-5</c:v>
                </c:pt>
                <c:pt idx="4">
                  <c:v>5.0000000000000002E-5</c:v>
                </c:pt>
                <c:pt idx="5">
                  <c:v>6.2500000000000001E-5</c:v>
                </c:pt>
                <c:pt idx="6">
                  <c:v>7.5000000000000007E-5</c:v>
                </c:pt>
                <c:pt idx="7">
                  <c:v>8.7499999999999999E-5</c:v>
                </c:pt>
                <c:pt idx="8">
                  <c:v>1E-4</c:v>
                </c:pt>
                <c:pt idx="9">
                  <c:v>1.1250000000000001E-4</c:v>
                </c:pt>
                <c:pt idx="10">
                  <c:v>1.25E-4</c:v>
                </c:pt>
                <c:pt idx="11">
                  <c:v>1.3750000000000001E-4</c:v>
                </c:pt>
                <c:pt idx="12">
                  <c:v>1.5000000000000001E-4</c:v>
                </c:pt>
                <c:pt idx="13">
                  <c:v>1.6250000000000002E-4</c:v>
                </c:pt>
                <c:pt idx="14">
                  <c:v>1.75E-4</c:v>
                </c:pt>
                <c:pt idx="15">
                  <c:v>1.875E-4</c:v>
                </c:pt>
                <c:pt idx="16">
                  <c:v>2.0000000000000001E-4</c:v>
                </c:pt>
                <c:pt idx="17">
                  <c:v>2.1250000000000002E-4</c:v>
                </c:pt>
                <c:pt idx="18">
                  <c:v>2.2500000000000002E-4</c:v>
                </c:pt>
                <c:pt idx="19">
                  <c:v>2.375E-4</c:v>
                </c:pt>
                <c:pt idx="20">
                  <c:v>2.5000000000000001E-4</c:v>
                </c:pt>
                <c:pt idx="21">
                  <c:v>2.6250000000000004E-4</c:v>
                </c:pt>
                <c:pt idx="22">
                  <c:v>2.7500000000000002E-4</c:v>
                </c:pt>
                <c:pt idx="23">
                  <c:v>2.875E-4</c:v>
                </c:pt>
                <c:pt idx="24">
                  <c:v>3.0000000000000003E-4</c:v>
                </c:pt>
                <c:pt idx="25">
                  <c:v>3.1250000000000001E-4</c:v>
                </c:pt>
                <c:pt idx="26">
                  <c:v>3.2500000000000004E-4</c:v>
                </c:pt>
                <c:pt idx="27">
                  <c:v>3.3750000000000002E-4</c:v>
                </c:pt>
                <c:pt idx="28">
                  <c:v>3.5E-4</c:v>
                </c:pt>
                <c:pt idx="29">
                  <c:v>3.6250000000000003E-4</c:v>
                </c:pt>
                <c:pt idx="30">
                  <c:v>3.7500000000000001E-4</c:v>
                </c:pt>
                <c:pt idx="31">
                  <c:v>3.8750000000000004E-4</c:v>
                </c:pt>
                <c:pt idx="32">
                  <c:v>4.0000000000000002E-4</c:v>
                </c:pt>
              </c:numCache>
            </c:numRef>
          </c:xVal>
          <c:yVal>
            <c:numRef>
              <c:f>'ampl e somma'!$I$6:$I$38</c:f>
              <c:numCache>
                <c:formatCode>0.0</c:formatCode>
                <c:ptCount val="33"/>
                <c:pt idx="0">
                  <c:v>0</c:v>
                </c:pt>
                <c:pt idx="1">
                  <c:v>-3.8268343236508979</c:v>
                </c:pt>
                <c:pt idx="2">
                  <c:v>-7.0710678118654755</c:v>
                </c:pt>
                <c:pt idx="3">
                  <c:v>-9.2387953251128678</c:v>
                </c:pt>
                <c:pt idx="4">
                  <c:v>-10</c:v>
                </c:pt>
                <c:pt idx="5">
                  <c:v>-9.2387953251128678</c:v>
                </c:pt>
                <c:pt idx="6">
                  <c:v>-7.071067811865472</c:v>
                </c:pt>
                <c:pt idx="7">
                  <c:v>-3.8268343236508988</c:v>
                </c:pt>
                <c:pt idx="8">
                  <c:v>3.2157436435920062E-15</c:v>
                </c:pt>
                <c:pt idx="9">
                  <c:v>3.8268343236509006</c:v>
                </c:pt>
                <c:pt idx="10">
                  <c:v>7.0710678118654746</c:v>
                </c:pt>
                <c:pt idx="11">
                  <c:v>9.2387953251128678</c:v>
                </c:pt>
                <c:pt idx="12">
                  <c:v>10</c:v>
                </c:pt>
                <c:pt idx="13">
                  <c:v>9.2387953251128661</c:v>
                </c:pt>
                <c:pt idx="14">
                  <c:v>7.0710678118654773</c:v>
                </c:pt>
                <c:pt idx="15">
                  <c:v>3.8268343236508957</c:v>
                </c:pt>
                <c:pt idx="16">
                  <c:v>-6.4314872871840123E-15</c:v>
                </c:pt>
                <c:pt idx="17">
                  <c:v>-3.8268343236508997</c:v>
                </c:pt>
                <c:pt idx="18">
                  <c:v>-7.0710678118654791</c:v>
                </c:pt>
                <c:pt idx="19">
                  <c:v>-9.2387953251128678</c:v>
                </c:pt>
                <c:pt idx="20">
                  <c:v>-10</c:v>
                </c:pt>
                <c:pt idx="21">
                  <c:v>-9.2387953251128607</c:v>
                </c:pt>
                <c:pt idx="22">
                  <c:v>-7.0710678118654711</c:v>
                </c:pt>
                <c:pt idx="23">
                  <c:v>-3.826834323650905</c:v>
                </c:pt>
                <c:pt idx="24">
                  <c:v>1.4088123029276645E-14</c:v>
                </c:pt>
                <c:pt idx="25">
                  <c:v>3.8268343236508984</c:v>
                </c:pt>
                <c:pt idx="26">
                  <c:v>7.0710678118654791</c:v>
                </c:pt>
                <c:pt idx="27">
                  <c:v>9.2387953251128714</c:v>
                </c:pt>
                <c:pt idx="28">
                  <c:v>10</c:v>
                </c:pt>
                <c:pt idx="29">
                  <c:v>9.2387953251128678</c:v>
                </c:pt>
                <c:pt idx="30">
                  <c:v>7.071067811865472</c:v>
                </c:pt>
                <c:pt idx="31">
                  <c:v>3.8268343236508899</c:v>
                </c:pt>
                <c:pt idx="32">
                  <c:v>-1.2862974574368025E-14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0F1-4612-9E80-EA721EC1B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260992"/>
        <c:axId val="132262528"/>
      </c:scatterChart>
      <c:valAx>
        <c:axId val="1322609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2262528"/>
        <c:crosses val="autoZero"/>
        <c:crossBetween val="midCat"/>
      </c:valAx>
      <c:valAx>
        <c:axId val="1322625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322609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'ampl e somma'!$G$5</c:f>
              <c:strCache>
                <c:ptCount val="1"/>
                <c:pt idx="0">
                  <c:v>Vs</c:v>
                </c:pt>
              </c:strCache>
            </c:strRef>
          </c:tx>
          <c:marker>
            <c:symbol val="none"/>
          </c:marker>
          <c:yVal>
            <c:numRef>
              <c:f>'ampl e somma'!$G$6:$G$38</c:f>
              <c:numCache>
                <c:formatCode>0.000</c:formatCode>
                <c:ptCount val="33"/>
                <c:pt idx="0">
                  <c:v>0</c:v>
                </c:pt>
                <c:pt idx="1">
                  <c:v>3.5415519263219148</c:v>
                </c:pt>
                <c:pt idx="2">
                  <c:v>5.8412645454979373</c:v>
                </c:pt>
                <c:pt idx="3">
                  <c:v>6.2250376491810808</c:v>
                </c:pt>
                <c:pt idx="4">
                  <c:v>4.85316954888546</c:v>
                </c:pt>
                <c:pt idx="5">
                  <c:v>2.5548658462091214</c:v>
                </c:pt>
                <c:pt idx="6">
                  <c:v>0.34126454549793706</c:v>
                </c:pt>
                <c:pt idx="7">
                  <c:v>-1.1181500927636079</c:v>
                </c:pt>
                <c:pt idx="8">
                  <c:v>-1.7633557568774185</c:v>
                </c:pt>
                <c:pt idx="9">
                  <c:v>-2.0241728749221877</c:v>
                </c:pt>
                <c:pt idx="10">
                  <c:v>-2.4142135623730949</c:v>
                </c:pt>
                <c:pt idx="11">
                  <c:v>-3.1065650752145832</c:v>
                </c:pt>
                <c:pt idx="12">
                  <c:v>-3.7633557568774227</c:v>
                </c:pt>
                <c:pt idx="13">
                  <c:v>-3.7312760225163597</c:v>
                </c:pt>
                <c:pt idx="14">
                  <c:v>-2.4871625792482539</c:v>
                </c:pt>
                <c:pt idx="15">
                  <c:v>-5.8260083543631769E-2</c:v>
                </c:pt>
                <c:pt idx="16">
                  <c:v>2.8531695488854645</c:v>
                </c:pt>
                <c:pt idx="17">
                  <c:v>5.1426454488886879</c:v>
                </c:pt>
                <c:pt idx="18">
                  <c:v>5.8412645454979391</c:v>
                </c:pt>
                <c:pt idx="19">
                  <c:v>4.6239441266143118</c:v>
                </c:pt>
                <c:pt idx="20">
                  <c:v>2.0000000000000022</c:v>
                </c:pt>
                <c:pt idx="21">
                  <c:v>-0.92842599656917013</c:v>
                </c:pt>
                <c:pt idx="22">
                  <c:v>-3.0128374207517474</c:v>
                </c:pt>
                <c:pt idx="23">
                  <c:v>-3.6119117194283294</c:v>
                </c:pt>
                <c:pt idx="24">
                  <c:v>-2.8531695488854587</c:v>
                </c:pt>
                <c:pt idx="25">
                  <c:v>-1.4724736459167265</c:v>
                </c:pt>
                <c:pt idx="26">
                  <c:v>-0.34126454549793439</c:v>
                </c:pt>
                <c:pt idx="27">
                  <c:v>3.5757892471212083E-2</c:v>
                </c:pt>
                <c:pt idx="28">
                  <c:v>-0.23664424312258014</c:v>
                </c:pt>
                <c:pt idx="29">
                  <c:v>-0.58895305483056504</c:v>
                </c:pt>
                <c:pt idx="30">
                  <c:v>-0.41421356237309448</c:v>
                </c:pt>
                <c:pt idx="31">
                  <c:v>0.49343914546183232</c:v>
                </c:pt>
                <c:pt idx="32">
                  <c:v>1.7633557568774285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CC-4C63-8303-E705E0F27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278144"/>
        <c:axId val="132279680"/>
      </c:scatterChart>
      <c:valAx>
        <c:axId val="1322781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2279680"/>
        <c:crosses val="autoZero"/>
        <c:crossBetween val="midCat"/>
      </c:valAx>
      <c:valAx>
        <c:axId val="132279680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322781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'ampl e somma'!$J$5</c:f>
              <c:strCache>
                <c:ptCount val="1"/>
                <c:pt idx="0">
                  <c:v>Vd</c:v>
                </c:pt>
              </c:strCache>
            </c:strRef>
          </c:tx>
          <c:marker>
            <c:symbol val="none"/>
          </c:marker>
          <c:xVal>
            <c:numRef>
              <c:f>'ampl e somma'!$B$6:$B$38</c:f>
              <c:numCache>
                <c:formatCode>General</c:formatCode>
                <c:ptCount val="33"/>
                <c:pt idx="0">
                  <c:v>0</c:v>
                </c:pt>
                <c:pt idx="1">
                  <c:v>1.2500000000000001E-5</c:v>
                </c:pt>
                <c:pt idx="2">
                  <c:v>2.5000000000000001E-5</c:v>
                </c:pt>
                <c:pt idx="3">
                  <c:v>3.7500000000000003E-5</c:v>
                </c:pt>
                <c:pt idx="4">
                  <c:v>5.0000000000000002E-5</c:v>
                </c:pt>
                <c:pt idx="5">
                  <c:v>6.2500000000000001E-5</c:v>
                </c:pt>
                <c:pt idx="6">
                  <c:v>7.5000000000000007E-5</c:v>
                </c:pt>
                <c:pt idx="7">
                  <c:v>8.7499999999999999E-5</c:v>
                </c:pt>
                <c:pt idx="8">
                  <c:v>1E-4</c:v>
                </c:pt>
                <c:pt idx="9">
                  <c:v>1.1250000000000001E-4</c:v>
                </c:pt>
                <c:pt idx="10">
                  <c:v>1.25E-4</c:v>
                </c:pt>
                <c:pt idx="11">
                  <c:v>1.3750000000000001E-4</c:v>
                </c:pt>
                <c:pt idx="12">
                  <c:v>1.5000000000000001E-4</c:v>
                </c:pt>
                <c:pt idx="13">
                  <c:v>1.6250000000000002E-4</c:v>
                </c:pt>
                <c:pt idx="14">
                  <c:v>1.75E-4</c:v>
                </c:pt>
                <c:pt idx="15">
                  <c:v>1.875E-4</c:v>
                </c:pt>
                <c:pt idx="16">
                  <c:v>2.0000000000000001E-4</c:v>
                </c:pt>
                <c:pt idx="17">
                  <c:v>2.1250000000000002E-4</c:v>
                </c:pt>
                <c:pt idx="18">
                  <c:v>2.2500000000000002E-4</c:v>
                </c:pt>
                <c:pt idx="19">
                  <c:v>2.375E-4</c:v>
                </c:pt>
                <c:pt idx="20">
                  <c:v>2.5000000000000001E-4</c:v>
                </c:pt>
                <c:pt idx="21">
                  <c:v>2.6250000000000004E-4</c:v>
                </c:pt>
                <c:pt idx="22">
                  <c:v>2.7500000000000002E-4</c:v>
                </c:pt>
                <c:pt idx="23">
                  <c:v>2.875E-4</c:v>
                </c:pt>
                <c:pt idx="24">
                  <c:v>3.0000000000000003E-4</c:v>
                </c:pt>
                <c:pt idx="25">
                  <c:v>3.1250000000000001E-4</c:v>
                </c:pt>
                <c:pt idx="26">
                  <c:v>3.2500000000000004E-4</c:v>
                </c:pt>
                <c:pt idx="27">
                  <c:v>3.3750000000000002E-4</c:v>
                </c:pt>
                <c:pt idx="28">
                  <c:v>3.5E-4</c:v>
                </c:pt>
                <c:pt idx="29">
                  <c:v>3.6250000000000003E-4</c:v>
                </c:pt>
                <c:pt idx="30">
                  <c:v>3.7500000000000001E-4</c:v>
                </c:pt>
                <c:pt idx="31">
                  <c:v>3.8750000000000004E-4</c:v>
                </c:pt>
                <c:pt idx="32">
                  <c:v>4.0000000000000002E-4</c:v>
                </c:pt>
              </c:numCache>
            </c:numRef>
          </c:xVal>
          <c:yVal>
            <c:numRef>
              <c:f>'ampl e somma'!$J$6:$J$38</c:f>
              <c:numCache>
                <c:formatCode>0.000</c:formatCode>
                <c:ptCount val="33"/>
                <c:pt idx="0">
                  <c:v>0</c:v>
                </c:pt>
                <c:pt idx="1">
                  <c:v>-0.59660463448846068</c:v>
                </c:pt>
                <c:pt idx="2">
                  <c:v>-1.0128374207517472</c:v>
                </c:pt>
                <c:pt idx="3">
                  <c:v>-1.1153059567628396</c:v>
                </c:pt>
                <c:pt idx="4">
                  <c:v>-0.85316954888546093</c:v>
                </c:pt>
                <c:pt idx="5">
                  <c:v>-0.27356127853706935</c:v>
                </c:pt>
                <c:pt idx="6">
                  <c:v>0.4871625792482519</c:v>
                </c:pt>
                <c:pt idx="7">
                  <c:v>1.2346702598508719</c:v>
                </c:pt>
                <c:pt idx="8">
                  <c:v>1.7633557568774185</c:v>
                </c:pt>
                <c:pt idx="9">
                  <c:v>1.9076527078349232</c:v>
                </c:pt>
                <c:pt idx="10">
                  <c:v>1.5857864376269051</c:v>
                </c:pt>
                <c:pt idx="11">
                  <c:v>0.82526050754253011</c:v>
                </c:pt>
                <c:pt idx="12">
                  <c:v>-0.23664424312257992</c:v>
                </c:pt>
                <c:pt idx="13">
                  <c:v>-1.3784556699018826</c:v>
                </c:pt>
                <c:pt idx="14">
                  <c:v>-2.3412645454979368</c:v>
                </c:pt>
                <c:pt idx="15">
                  <c:v>-2.8866872082898212</c:v>
                </c:pt>
                <c:pt idx="16">
                  <c:v>-2.8531695488854592</c:v>
                </c:pt>
                <c:pt idx="17">
                  <c:v>-2.1976981570552327</c:v>
                </c:pt>
                <c:pt idx="18">
                  <c:v>-1.0128374207517474</c:v>
                </c:pt>
                <c:pt idx="19">
                  <c:v>0.4857875658039299</c:v>
                </c:pt>
                <c:pt idx="20">
                  <c:v>1.9999999999999989</c:v>
                </c:pt>
                <c:pt idx="21">
                  <c:v>3.2097305642412142</c:v>
                </c:pt>
                <c:pt idx="22">
                  <c:v>3.8412645454979355</c:v>
                </c:pt>
                <c:pt idx="23">
                  <c:v>3.7284318865155939</c:v>
                </c:pt>
                <c:pt idx="24">
                  <c:v>2.8531695488854587</c:v>
                </c:pt>
                <c:pt idx="25">
                  <c:v>1.3559534788294623</c:v>
                </c:pt>
                <c:pt idx="26">
                  <c:v>-0.48716257924825723</c:v>
                </c:pt>
                <c:pt idx="27">
                  <c:v>-2.3170624601432679</c:v>
                </c:pt>
                <c:pt idx="28">
                  <c:v>-3.7633557568774183</c:v>
                </c:pt>
                <c:pt idx="29">
                  <c:v>-4.5207786375876768</c:v>
                </c:pt>
                <c:pt idx="30">
                  <c:v>-4.414213562373094</c:v>
                </c:pt>
                <c:pt idx="31">
                  <c:v>-3.4383864372952808</c:v>
                </c:pt>
                <c:pt idx="32">
                  <c:v>-1.7633557568774181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A0B-417D-9532-614464553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307200"/>
        <c:axId val="132313088"/>
      </c:scatterChart>
      <c:valAx>
        <c:axId val="1323072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2313088"/>
        <c:crosses val="autoZero"/>
        <c:crossBetween val="midCat"/>
      </c:valAx>
      <c:valAx>
        <c:axId val="132313088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323072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08573928258969"/>
          <c:y val="6.9780615380025723E-2"/>
          <c:w val="0.66854615048118993"/>
          <c:h val="0.8974024636884456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'ampl e somma'!$C$5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'ampl e somma'!$B$6:$B$38</c:f>
              <c:numCache>
                <c:formatCode>General</c:formatCode>
                <c:ptCount val="33"/>
                <c:pt idx="0">
                  <c:v>0</c:v>
                </c:pt>
                <c:pt idx="1">
                  <c:v>1.2500000000000001E-5</c:v>
                </c:pt>
                <c:pt idx="2">
                  <c:v>2.5000000000000001E-5</c:v>
                </c:pt>
                <c:pt idx="3">
                  <c:v>3.7500000000000003E-5</c:v>
                </c:pt>
                <c:pt idx="4">
                  <c:v>5.0000000000000002E-5</c:v>
                </c:pt>
                <c:pt idx="5">
                  <c:v>6.2500000000000001E-5</c:v>
                </c:pt>
                <c:pt idx="6">
                  <c:v>7.5000000000000007E-5</c:v>
                </c:pt>
                <c:pt idx="7">
                  <c:v>8.7499999999999999E-5</c:v>
                </c:pt>
                <c:pt idx="8">
                  <c:v>1E-4</c:v>
                </c:pt>
                <c:pt idx="9">
                  <c:v>1.1250000000000001E-4</c:v>
                </c:pt>
                <c:pt idx="10">
                  <c:v>1.25E-4</c:v>
                </c:pt>
                <c:pt idx="11">
                  <c:v>1.3750000000000001E-4</c:v>
                </c:pt>
                <c:pt idx="12">
                  <c:v>1.5000000000000001E-4</c:v>
                </c:pt>
                <c:pt idx="13">
                  <c:v>1.6250000000000002E-4</c:v>
                </c:pt>
                <c:pt idx="14">
                  <c:v>1.75E-4</c:v>
                </c:pt>
                <c:pt idx="15">
                  <c:v>1.875E-4</c:v>
                </c:pt>
                <c:pt idx="16">
                  <c:v>2.0000000000000001E-4</c:v>
                </c:pt>
                <c:pt idx="17">
                  <c:v>2.1250000000000002E-4</c:v>
                </c:pt>
                <c:pt idx="18">
                  <c:v>2.2500000000000002E-4</c:v>
                </c:pt>
                <c:pt idx="19">
                  <c:v>2.375E-4</c:v>
                </c:pt>
                <c:pt idx="20">
                  <c:v>2.5000000000000001E-4</c:v>
                </c:pt>
                <c:pt idx="21">
                  <c:v>2.6250000000000004E-4</c:v>
                </c:pt>
                <c:pt idx="22">
                  <c:v>2.7500000000000002E-4</c:v>
                </c:pt>
                <c:pt idx="23">
                  <c:v>2.875E-4</c:v>
                </c:pt>
                <c:pt idx="24">
                  <c:v>3.0000000000000003E-4</c:v>
                </c:pt>
                <c:pt idx="25">
                  <c:v>3.1250000000000001E-4</c:v>
                </c:pt>
                <c:pt idx="26">
                  <c:v>3.2500000000000004E-4</c:v>
                </c:pt>
                <c:pt idx="27">
                  <c:v>3.3750000000000002E-4</c:v>
                </c:pt>
                <c:pt idx="28">
                  <c:v>3.5E-4</c:v>
                </c:pt>
                <c:pt idx="29">
                  <c:v>3.6250000000000003E-4</c:v>
                </c:pt>
                <c:pt idx="30">
                  <c:v>3.7500000000000001E-4</c:v>
                </c:pt>
                <c:pt idx="31">
                  <c:v>3.8750000000000004E-4</c:v>
                </c:pt>
                <c:pt idx="32">
                  <c:v>4.0000000000000002E-4</c:v>
                </c:pt>
              </c:numCache>
            </c:numRef>
          </c:xVal>
          <c:yVal>
            <c:numRef>
              <c:f>'ampl e somma'!$C$6:$C$38</c:f>
              <c:numCache>
                <c:formatCode>0.000</c:formatCode>
                <c:ptCount val="3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072-4279-A9A6-6F3C2634901E}"/>
            </c:ext>
          </c:extLst>
        </c:ser>
        <c:ser>
          <c:idx val="1"/>
          <c:order val="1"/>
          <c:tx>
            <c:strRef>
              <c:f>'ampl e somma'!$D$5</c:f>
              <c:strCache>
                <c:ptCount val="1"/>
                <c:pt idx="0">
                  <c:v>VO</c:v>
                </c:pt>
              </c:strCache>
            </c:strRef>
          </c:tx>
          <c:marker>
            <c:symbol val="none"/>
          </c:marker>
          <c:xVal>
            <c:numRef>
              <c:f>'ampl e somma'!$B$6:$B$38</c:f>
              <c:numCache>
                <c:formatCode>General</c:formatCode>
                <c:ptCount val="33"/>
                <c:pt idx="0">
                  <c:v>0</c:v>
                </c:pt>
                <c:pt idx="1">
                  <c:v>1.2500000000000001E-5</c:v>
                </c:pt>
                <c:pt idx="2">
                  <c:v>2.5000000000000001E-5</c:v>
                </c:pt>
                <c:pt idx="3">
                  <c:v>3.7500000000000003E-5</c:v>
                </c:pt>
                <c:pt idx="4">
                  <c:v>5.0000000000000002E-5</c:v>
                </c:pt>
                <c:pt idx="5">
                  <c:v>6.2500000000000001E-5</c:v>
                </c:pt>
                <c:pt idx="6">
                  <c:v>7.5000000000000007E-5</c:v>
                </c:pt>
                <c:pt idx="7">
                  <c:v>8.7499999999999999E-5</c:v>
                </c:pt>
                <c:pt idx="8">
                  <c:v>1E-4</c:v>
                </c:pt>
                <c:pt idx="9">
                  <c:v>1.1250000000000001E-4</c:v>
                </c:pt>
                <c:pt idx="10">
                  <c:v>1.25E-4</c:v>
                </c:pt>
                <c:pt idx="11">
                  <c:v>1.3750000000000001E-4</c:v>
                </c:pt>
                <c:pt idx="12">
                  <c:v>1.5000000000000001E-4</c:v>
                </c:pt>
                <c:pt idx="13">
                  <c:v>1.6250000000000002E-4</c:v>
                </c:pt>
                <c:pt idx="14">
                  <c:v>1.75E-4</c:v>
                </c:pt>
                <c:pt idx="15">
                  <c:v>1.875E-4</c:v>
                </c:pt>
                <c:pt idx="16">
                  <c:v>2.0000000000000001E-4</c:v>
                </c:pt>
                <c:pt idx="17">
                  <c:v>2.1250000000000002E-4</c:v>
                </c:pt>
                <c:pt idx="18">
                  <c:v>2.2500000000000002E-4</c:v>
                </c:pt>
                <c:pt idx="19">
                  <c:v>2.375E-4</c:v>
                </c:pt>
                <c:pt idx="20">
                  <c:v>2.5000000000000001E-4</c:v>
                </c:pt>
                <c:pt idx="21">
                  <c:v>2.6250000000000004E-4</c:v>
                </c:pt>
                <c:pt idx="22">
                  <c:v>2.7500000000000002E-4</c:v>
                </c:pt>
                <c:pt idx="23">
                  <c:v>2.875E-4</c:v>
                </c:pt>
                <c:pt idx="24">
                  <c:v>3.0000000000000003E-4</c:v>
                </c:pt>
                <c:pt idx="25">
                  <c:v>3.1250000000000001E-4</c:v>
                </c:pt>
                <c:pt idx="26">
                  <c:v>3.2500000000000004E-4</c:v>
                </c:pt>
                <c:pt idx="27">
                  <c:v>3.3750000000000002E-4</c:v>
                </c:pt>
                <c:pt idx="28">
                  <c:v>3.5E-4</c:v>
                </c:pt>
                <c:pt idx="29">
                  <c:v>3.6250000000000003E-4</c:v>
                </c:pt>
                <c:pt idx="30">
                  <c:v>3.7500000000000001E-4</c:v>
                </c:pt>
                <c:pt idx="31">
                  <c:v>3.8750000000000004E-4</c:v>
                </c:pt>
                <c:pt idx="32">
                  <c:v>4.0000000000000002E-4</c:v>
                </c:pt>
              </c:numCache>
            </c:numRef>
          </c:xVal>
          <c:yVal>
            <c:numRef>
              <c:f>'ampl e somma'!$D$6:$D$38</c:f>
              <c:numCache>
                <c:formatCode>0.000</c:formatCode>
                <c:ptCount val="33"/>
                <c:pt idx="0">
                  <c:v>0</c:v>
                </c:pt>
                <c:pt idx="1">
                  <c:v>0.76536686473017956</c:v>
                </c:pt>
                <c:pt idx="2">
                  <c:v>1.4142135623730951</c:v>
                </c:pt>
                <c:pt idx="3">
                  <c:v>1.8477590650225737</c:v>
                </c:pt>
                <c:pt idx="4">
                  <c:v>2</c:v>
                </c:pt>
                <c:pt idx="5">
                  <c:v>1.8477590650225735</c:v>
                </c:pt>
                <c:pt idx="6">
                  <c:v>1.4142135623730945</c:v>
                </c:pt>
                <c:pt idx="7">
                  <c:v>0.76536686473017979</c:v>
                </c:pt>
                <c:pt idx="8">
                  <c:v>-6.4314872871840123E-16</c:v>
                </c:pt>
                <c:pt idx="9">
                  <c:v>-0.76536686473018012</c:v>
                </c:pt>
                <c:pt idx="10">
                  <c:v>-1.4142135623730949</c:v>
                </c:pt>
                <c:pt idx="11">
                  <c:v>-1.8477590650225737</c:v>
                </c:pt>
                <c:pt idx="12">
                  <c:v>-2</c:v>
                </c:pt>
                <c:pt idx="13">
                  <c:v>-1.8477590650225733</c:v>
                </c:pt>
                <c:pt idx="14">
                  <c:v>-1.4142135623730954</c:v>
                </c:pt>
                <c:pt idx="15">
                  <c:v>-0.76536686473017912</c:v>
                </c:pt>
                <c:pt idx="16">
                  <c:v>1.2862974574368025E-15</c:v>
                </c:pt>
                <c:pt idx="17">
                  <c:v>0.7653668647301799</c:v>
                </c:pt>
                <c:pt idx="18">
                  <c:v>1.4142135623730958</c:v>
                </c:pt>
                <c:pt idx="19">
                  <c:v>1.8477590650225737</c:v>
                </c:pt>
                <c:pt idx="20">
                  <c:v>2</c:v>
                </c:pt>
                <c:pt idx="21">
                  <c:v>1.8477590650225721</c:v>
                </c:pt>
                <c:pt idx="22">
                  <c:v>1.4142135623730943</c:v>
                </c:pt>
                <c:pt idx="23">
                  <c:v>0.76536686473018101</c:v>
                </c:pt>
                <c:pt idx="24">
                  <c:v>-2.8176246058553289E-15</c:v>
                </c:pt>
                <c:pt idx="25">
                  <c:v>-0.76536686473017967</c:v>
                </c:pt>
                <c:pt idx="26">
                  <c:v>-1.4142135623730958</c:v>
                </c:pt>
                <c:pt idx="27">
                  <c:v>-1.8477590650225741</c:v>
                </c:pt>
                <c:pt idx="28">
                  <c:v>-2</c:v>
                </c:pt>
                <c:pt idx="29">
                  <c:v>-1.8477590650225735</c:v>
                </c:pt>
                <c:pt idx="30">
                  <c:v>-1.4142135623730945</c:v>
                </c:pt>
                <c:pt idx="31">
                  <c:v>-0.76536686473017801</c:v>
                </c:pt>
                <c:pt idx="32">
                  <c:v>2.5725949148736049E-15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072-4279-A9A6-6F3C2634901E}"/>
            </c:ext>
          </c:extLst>
        </c:ser>
        <c:ser>
          <c:idx val="2"/>
          <c:order val="2"/>
          <c:tx>
            <c:strRef>
              <c:f>'ampl e somma'!$E$5</c:f>
              <c:strCache>
                <c:ptCount val="1"/>
                <c:pt idx="0">
                  <c:v>V2</c:v>
                </c:pt>
              </c:strCache>
            </c:strRef>
          </c:tx>
          <c:marker>
            <c:symbol val="none"/>
          </c:marker>
          <c:xVal>
            <c:numRef>
              <c:f>'ampl e somma'!$B$6:$B$38</c:f>
              <c:numCache>
                <c:formatCode>General</c:formatCode>
                <c:ptCount val="33"/>
                <c:pt idx="0">
                  <c:v>0</c:v>
                </c:pt>
                <c:pt idx="1">
                  <c:v>1.2500000000000001E-5</c:v>
                </c:pt>
                <c:pt idx="2">
                  <c:v>2.5000000000000001E-5</c:v>
                </c:pt>
                <c:pt idx="3">
                  <c:v>3.7500000000000003E-5</c:v>
                </c:pt>
                <c:pt idx="4">
                  <c:v>5.0000000000000002E-5</c:v>
                </c:pt>
                <c:pt idx="5">
                  <c:v>6.2500000000000001E-5</c:v>
                </c:pt>
                <c:pt idx="6">
                  <c:v>7.5000000000000007E-5</c:v>
                </c:pt>
                <c:pt idx="7">
                  <c:v>8.7499999999999999E-5</c:v>
                </c:pt>
                <c:pt idx="8">
                  <c:v>1E-4</c:v>
                </c:pt>
                <c:pt idx="9">
                  <c:v>1.1250000000000001E-4</c:v>
                </c:pt>
                <c:pt idx="10">
                  <c:v>1.25E-4</c:v>
                </c:pt>
                <c:pt idx="11">
                  <c:v>1.3750000000000001E-4</c:v>
                </c:pt>
                <c:pt idx="12">
                  <c:v>1.5000000000000001E-4</c:v>
                </c:pt>
                <c:pt idx="13">
                  <c:v>1.6250000000000002E-4</c:v>
                </c:pt>
                <c:pt idx="14">
                  <c:v>1.75E-4</c:v>
                </c:pt>
                <c:pt idx="15">
                  <c:v>1.875E-4</c:v>
                </c:pt>
                <c:pt idx="16">
                  <c:v>2.0000000000000001E-4</c:v>
                </c:pt>
                <c:pt idx="17">
                  <c:v>2.1250000000000002E-4</c:v>
                </c:pt>
                <c:pt idx="18">
                  <c:v>2.2500000000000002E-4</c:v>
                </c:pt>
                <c:pt idx="19">
                  <c:v>2.375E-4</c:v>
                </c:pt>
                <c:pt idx="20">
                  <c:v>2.5000000000000001E-4</c:v>
                </c:pt>
                <c:pt idx="21">
                  <c:v>2.6250000000000004E-4</c:v>
                </c:pt>
                <c:pt idx="22">
                  <c:v>2.7500000000000002E-4</c:v>
                </c:pt>
                <c:pt idx="23">
                  <c:v>2.875E-4</c:v>
                </c:pt>
                <c:pt idx="24">
                  <c:v>3.0000000000000003E-4</c:v>
                </c:pt>
                <c:pt idx="25">
                  <c:v>3.1250000000000001E-4</c:v>
                </c:pt>
                <c:pt idx="26">
                  <c:v>3.2500000000000004E-4</c:v>
                </c:pt>
                <c:pt idx="27">
                  <c:v>3.3750000000000002E-4</c:v>
                </c:pt>
                <c:pt idx="28">
                  <c:v>3.5E-4</c:v>
                </c:pt>
                <c:pt idx="29">
                  <c:v>3.6250000000000003E-4</c:v>
                </c:pt>
                <c:pt idx="30">
                  <c:v>3.7500000000000001E-4</c:v>
                </c:pt>
                <c:pt idx="31">
                  <c:v>3.8750000000000004E-4</c:v>
                </c:pt>
                <c:pt idx="32">
                  <c:v>4.0000000000000002E-4</c:v>
                </c:pt>
              </c:numCache>
            </c:numRef>
          </c:xVal>
          <c:yVal>
            <c:numRef>
              <c:f>'ampl e somma'!$E$6:$E$38</c:f>
              <c:numCache>
                <c:formatCode>0.000</c:formatCode>
                <c:ptCount val="33"/>
                <c:pt idx="0">
                  <c:v>0</c:v>
                </c:pt>
                <c:pt idx="1">
                  <c:v>1.4142135623730951</c:v>
                </c:pt>
                <c:pt idx="2">
                  <c:v>2</c:v>
                </c:pt>
                <c:pt idx="3">
                  <c:v>1.4142135623730945</c:v>
                </c:pt>
                <c:pt idx="4">
                  <c:v>-6.4314872871840123E-16</c:v>
                </c:pt>
                <c:pt idx="5">
                  <c:v>-1.4142135623730949</c:v>
                </c:pt>
                <c:pt idx="6">
                  <c:v>-2</c:v>
                </c:pt>
                <c:pt idx="7">
                  <c:v>-1.4142135623730954</c:v>
                </c:pt>
                <c:pt idx="8">
                  <c:v>1.2862974574368025E-15</c:v>
                </c:pt>
                <c:pt idx="9">
                  <c:v>1.4142135623730958</c:v>
                </c:pt>
                <c:pt idx="10">
                  <c:v>2</c:v>
                </c:pt>
                <c:pt idx="11">
                  <c:v>1.4142135623730943</c:v>
                </c:pt>
                <c:pt idx="12">
                  <c:v>-2.8176246058553289E-15</c:v>
                </c:pt>
                <c:pt idx="13">
                  <c:v>-1.4142135623730958</c:v>
                </c:pt>
                <c:pt idx="14">
                  <c:v>-2</c:v>
                </c:pt>
                <c:pt idx="15">
                  <c:v>-1.4142135623730945</c:v>
                </c:pt>
                <c:pt idx="16">
                  <c:v>2.5725949148736049E-15</c:v>
                </c:pt>
                <c:pt idx="17">
                  <c:v>1.4142135623730956</c:v>
                </c:pt>
                <c:pt idx="18">
                  <c:v>2</c:v>
                </c:pt>
                <c:pt idx="19">
                  <c:v>1.4142135623730947</c:v>
                </c:pt>
                <c:pt idx="20">
                  <c:v>1.22514845490862E-15</c:v>
                </c:pt>
                <c:pt idx="21">
                  <c:v>-1.4142135623731005</c:v>
                </c:pt>
                <c:pt idx="22">
                  <c:v>-2</c:v>
                </c:pt>
                <c:pt idx="23">
                  <c:v>-1.4142135623730974</c:v>
                </c:pt>
                <c:pt idx="24">
                  <c:v>5.6352492117106578E-15</c:v>
                </c:pt>
                <c:pt idx="25">
                  <c:v>1.4142135623730951</c:v>
                </c:pt>
                <c:pt idx="26">
                  <c:v>2</c:v>
                </c:pt>
                <c:pt idx="27">
                  <c:v>1.4142135623730925</c:v>
                </c:pt>
                <c:pt idx="28">
                  <c:v>1.715207836872068E-15</c:v>
                </c:pt>
                <c:pt idx="29">
                  <c:v>-1.4142135623730951</c:v>
                </c:pt>
                <c:pt idx="30">
                  <c:v>-2</c:v>
                </c:pt>
                <c:pt idx="31">
                  <c:v>-1.4142135623730927</c:v>
                </c:pt>
                <c:pt idx="32">
                  <c:v>5.1451898297472098E-15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072-4279-A9A6-6F3C2634901E}"/>
            </c:ext>
          </c:extLst>
        </c:ser>
        <c:ser>
          <c:idx val="3"/>
          <c:order val="3"/>
          <c:tx>
            <c:strRef>
              <c:f>'ampl e somma'!$F$5</c:f>
              <c:strCache>
                <c:ptCount val="1"/>
                <c:pt idx="0">
                  <c:v>V4</c:v>
                </c:pt>
              </c:strCache>
            </c:strRef>
          </c:tx>
          <c:marker>
            <c:symbol val="none"/>
          </c:marker>
          <c:xVal>
            <c:numRef>
              <c:f>'ampl e somma'!$B$6:$B$38</c:f>
              <c:numCache>
                <c:formatCode>General</c:formatCode>
                <c:ptCount val="33"/>
                <c:pt idx="0">
                  <c:v>0</c:v>
                </c:pt>
                <c:pt idx="1">
                  <c:v>1.2500000000000001E-5</c:v>
                </c:pt>
                <c:pt idx="2">
                  <c:v>2.5000000000000001E-5</c:v>
                </c:pt>
                <c:pt idx="3">
                  <c:v>3.7500000000000003E-5</c:v>
                </c:pt>
                <c:pt idx="4">
                  <c:v>5.0000000000000002E-5</c:v>
                </c:pt>
                <c:pt idx="5">
                  <c:v>6.2500000000000001E-5</c:v>
                </c:pt>
                <c:pt idx="6">
                  <c:v>7.5000000000000007E-5</c:v>
                </c:pt>
                <c:pt idx="7">
                  <c:v>8.7499999999999999E-5</c:v>
                </c:pt>
                <c:pt idx="8">
                  <c:v>1E-4</c:v>
                </c:pt>
                <c:pt idx="9">
                  <c:v>1.1250000000000001E-4</c:v>
                </c:pt>
                <c:pt idx="10">
                  <c:v>1.25E-4</c:v>
                </c:pt>
                <c:pt idx="11">
                  <c:v>1.3750000000000001E-4</c:v>
                </c:pt>
                <c:pt idx="12">
                  <c:v>1.5000000000000001E-4</c:v>
                </c:pt>
                <c:pt idx="13">
                  <c:v>1.6250000000000002E-4</c:v>
                </c:pt>
                <c:pt idx="14">
                  <c:v>1.75E-4</c:v>
                </c:pt>
                <c:pt idx="15">
                  <c:v>1.875E-4</c:v>
                </c:pt>
                <c:pt idx="16">
                  <c:v>2.0000000000000001E-4</c:v>
                </c:pt>
                <c:pt idx="17">
                  <c:v>2.1250000000000002E-4</c:v>
                </c:pt>
                <c:pt idx="18">
                  <c:v>2.2500000000000002E-4</c:v>
                </c:pt>
                <c:pt idx="19">
                  <c:v>2.375E-4</c:v>
                </c:pt>
                <c:pt idx="20">
                  <c:v>2.5000000000000001E-4</c:v>
                </c:pt>
                <c:pt idx="21">
                  <c:v>2.6250000000000004E-4</c:v>
                </c:pt>
                <c:pt idx="22">
                  <c:v>2.7500000000000002E-4</c:v>
                </c:pt>
                <c:pt idx="23">
                  <c:v>2.875E-4</c:v>
                </c:pt>
                <c:pt idx="24">
                  <c:v>3.0000000000000003E-4</c:v>
                </c:pt>
                <c:pt idx="25">
                  <c:v>3.1250000000000001E-4</c:v>
                </c:pt>
                <c:pt idx="26">
                  <c:v>3.2500000000000004E-4</c:v>
                </c:pt>
                <c:pt idx="27">
                  <c:v>3.3750000000000002E-4</c:v>
                </c:pt>
                <c:pt idx="28">
                  <c:v>3.5E-4</c:v>
                </c:pt>
                <c:pt idx="29">
                  <c:v>3.6250000000000003E-4</c:v>
                </c:pt>
                <c:pt idx="30">
                  <c:v>3.7500000000000001E-4</c:v>
                </c:pt>
                <c:pt idx="31">
                  <c:v>3.8750000000000004E-4</c:v>
                </c:pt>
                <c:pt idx="32">
                  <c:v>4.0000000000000002E-4</c:v>
                </c:pt>
              </c:numCache>
            </c:numRef>
          </c:xVal>
          <c:yVal>
            <c:numRef>
              <c:f>'ampl e somma'!$F$6:$F$38</c:f>
              <c:numCache>
                <c:formatCode>0.000</c:formatCode>
                <c:ptCount val="33"/>
                <c:pt idx="0">
                  <c:v>0</c:v>
                </c:pt>
                <c:pt idx="1">
                  <c:v>1.3619714992186402</c:v>
                </c:pt>
                <c:pt idx="2">
                  <c:v>2.4270509831248424</c:v>
                </c:pt>
                <c:pt idx="3">
                  <c:v>2.9630650217854133</c:v>
                </c:pt>
                <c:pt idx="4">
                  <c:v>2.8531695488854609</c:v>
                </c:pt>
                <c:pt idx="5">
                  <c:v>2.1213203435596428</c:v>
                </c:pt>
                <c:pt idx="6">
                  <c:v>0.92705098312484258</c:v>
                </c:pt>
                <c:pt idx="7">
                  <c:v>-0.46930339512069219</c:v>
                </c:pt>
                <c:pt idx="8">
                  <c:v>-1.7633557568774192</c:v>
                </c:pt>
                <c:pt idx="9">
                  <c:v>-2.6730195725651034</c:v>
                </c:pt>
                <c:pt idx="10">
                  <c:v>-3</c:v>
                </c:pt>
                <c:pt idx="11">
                  <c:v>-2.6730195725651038</c:v>
                </c:pt>
                <c:pt idx="12">
                  <c:v>-1.7633557568774201</c:v>
                </c:pt>
                <c:pt idx="13">
                  <c:v>-0.46930339512069069</c:v>
                </c:pt>
                <c:pt idx="14">
                  <c:v>0.92705098312484147</c:v>
                </c:pt>
                <c:pt idx="15">
                  <c:v>2.1213203435596419</c:v>
                </c:pt>
                <c:pt idx="16">
                  <c:v>2.8531695488854605</c:v>
                </c:pt>
                <c:pt idx="17">
                  <c:v>2.9630650217854129</c:v>
                </c:pt>
                <c:pt idx="18">
                  <c:v>2.4270509831248432</c:v>
                </c:pt>
                <c:pt idx="19">
                  <c:v>1.3619714992186438</c:v>
                </c:pt>
                <c:pt idx="20">
                  <c:v>1.102633609417758E-15</c:v>
                </c:pt>
                <c:pt idx="21">
                  <c:v>-1.3619714992186418</c:v>
                </c:pt>
                <c:pt idx="22">
                  <c:v>-2.4270509831248415</c:v>
                </c:pt>
                <c:pt idx="23">
                  <c:v>-2.9630650217854129</c:v>
                </c:pt>
                <c:pt idx="24">
                  <c:v>-2.8531695488854614</c:v>
                </c:pt>
                <c:pt idx="25">
                  <c:v>-2.1213203435596419</c:v>
                </c:pt>
                <c:pt idx="26">
                  <c:v>-0.92705098312483858</c:v>
                </c:pt>
                <c:pt idx="27">
                  <c:v>0.46930339512069374</c:v>
                </c:pt>
                <c:pt idx="28">
                  <c:v>1.7633557568774181</c:v>
                </c:pt>
                <c:pt idx="29">
                  <c:v>2.6730195725651038</c:v>
                </c:pt>
                <c:pt idx="30">
                  <c:v>3</c:v>
                </c:pt>
                <c:pt idx="31">
                  <c:v>2.6730195725651029</c:v>
                </c:pt>
                <c:pt idx="32">
                  <c:v>1.7633557568774207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072-4279-A9A6-6F3C26349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204416"/>
        <c:axId val="132205952"/>
      </c:scatterChart>
      <c:valAx>
        <c:axId val="13220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205952"/>
        <c:crosses val="autoZero"/>
        <c:crossBetween val="midCat"/>
      </c:valAx>
      <c:valAx>
        <c:axId val="13220595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322044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'ampl e somma'!$D$5</c:f>
              <c:strCache>
                <c:ptCount val="1"/>
                <c:pt idx="0">
                  <c:v>VO</c:v>
                </c:pt>
              </c:strCache>
            </c:strRef>
          </c:tx>
          <c:marker>
            <c:symbol val="none"/>
          </c:marker>
          <c:xVal>
            <c:numRef>
              <c:f>'ampl e somma'!$B$6:$B$38</c:f>
              <c:numCache>
                <c:formatCode>General</c:formatCode>
                <c:ptCount val="33"/>
                <c:pt idx="0">
                  <c:v>0</c:v>
                </c:pt>
                <c:pt idx="1">
                  <c:v>1.2500000000000001E-5</c:v>
                </c:pt>
                <c:pt idx="2">
                  <c:v>2.5000000000000001E-5</c:v>
                </c:pt>
                <c:pt idx="3">
                  <c:v>3.7500000000000003E-5</c:v>
                </c:pt>
                <c:pt idx="4">
                  <c:v>5.0000000000000002E-5</c:v>
                </c:pt>
                <c:pt idx="5">
                  <c:v>6.2500000000000001E-5</c:v>
                </c:pt>
                <c:pt idx="6">
                  <c:v>7.5000000000000007E-5</c:v>
                </c:pt>
                <c:pt idx="7">
                  <c:v>8.7499999999999999E-5</c:v>
                </c:pt>
                <c:pt idx="8">
                  <c:v>1E-4</c:v>
                </c:pt>
                <c:pt idx="9">
                  <c:v>1.1250000000000001E-4</c:v>
                </c:pt>
                <c:pt idx="10">
                  <c:v>1.25E-4</c:v>
                </c:pt>
                <c:pt idx="11">
                  <c:v>1.3750000000000001E-4</c:v>
                </c:pt>
                <c:pt idx="12">
                  <c:v>1.5000000000000001E-4</c:v>
                </c:pt>
                <c:pt idx="13">
                  <c:v>1.6250000000000002E-4</c:v>
                </c:pt>
                <c:pt idx="14">
                  <c:v>1.75E-4</c:v>
                </c:pt>
                <c:pt idx="15">
                  <c:v>1.875E-4</c:v>
                </c:pt>
                <c:pt idx="16">
                  <c:v>2.0000000000000001E-4</c:v>
                </c:pt>
                <c:pt idx="17">
                  <c:v>2.1250000000000002E-4</c:v>
                </c:pt>
                <c:pt idx="18">
                  <c:v>2.2500000000000002E-4</c:v>
                </c:pt>
                <c:pt idx="19">
                  <c:v>2.375E-4</c:v>
                </c:pt>
                <c:pt idx="20">
                  <c:v>2.5000000000000001E-4</c:v>
                </c:pt>
                <c:pt idx="21">
                  <c:v>2.6250000000000004E-4</c:v>
                </c:pt>
                <c:pt idx="22">
                  <c:v>2.7500000000000002E-4</c:v>
                </c:pt>
                <c:pt idx="23">
                  <c:v>2.875E-4</c:v>
                </c:pt>
                <c:pt idx="24">
                  <c:v>3.0000000000000003E-4</c:v>
                </c:pt>
                <c:pt idx="25">
                  <c:v>3.1250000000000001E-4</c:v>
                </c:pt>
                <c:pt idx="26">
                  <c:v>3.2500000000000004E-4</c:v>
                </c:pt>
                <c:pt idx="27">
                  <c:v>3.3750000000000002E-4</c:v>
                </c:pt>
                <c:pt idx="28">
                  <c:v>3.5E-4</c:v>
                </c:pt>
                <c:pt idx="29">
                  <c:v>3.6250000000000003E-4</c:v>
                </c:pt>
                <c:pt idx="30">
                  <c:v>3.7500000000000001E-4</c:v>
                </c:pt>
                <c:pt idx="31">
                  <c:v>3.8750000000000004E-4</c:v>
                </c:pt>
                <c:pt idx="32">
                  <c:v>4.0000000000000002E-4</c:v>
                </c:pt>
              </c:numCache>
            </c:numRef>
          </c:xVal>
          <c:yVal>
            <c:numRef>
              <c:f>'ampl e somma'!$D$6:$D$38</c:f>
              <c:numCache>
                <c:formatCode>0.000</c:formatCode>
                <c:ptCount val="33"/>
                <c:pt idx="0">
                  <c:v>0</c:v>
                </c:pt>
                <c:pt idx="1">
                  <c:v>0.76536686473017956</c:v>
                </c:pt>
                <c:pt idx="2">
                  <c:v>1.4142135623730951</c:v>
                </c:pt>
                <c:pt idx="3">
                  <c:v>1.8477590650225737</c:v>
                </c:pt>
                <c:pt idx="4">
                  <c:v>2</c:v>
                </c:pt>
                <c:pt idx="5">
                  <c:v>1.8477590650225735</c:v>
                </c:pt>
                <c:pt idx="6">
                  <c:v>1.4142135623730945</c:v>
                </c:pt>
                <c:pt idx="7">
                  <c:v>0.76536686473017979</c:v>
                </c:pt>
                <c:pt idx="8">
                  <c:v>-6.4314872871840123E-16</c:v>
                </c:pt>
                <c:pt idx="9">
                  <c:v>-0.76536686473018012</c:v>
                </c:pt>
                <c:pt idx="10">
                  <c:v>-1.4142135623730949</c:v>
                </c:pt>
                <c:pt idx="11">
                  <c:v>-1.8477590650225737</c:v>
                </c:pt>
                <c:pt idx="12">
                  <c:v>-2</c:v>
                </c:pt>
                <c:pt idx="13">
                  <c:v>-1.8477590650225733</c:v>
                </c:pt>
                <c:pt idx="14">
                  <c:v>-1.4142135623730954</c:v>
                </c:pt>
                <c:pt idx="15">
                  <c:v>-0.76536686473017912</c:v>
                </c:pt>
                <c:pt idx="16">
                  <c:v>1.2862974574368025E-15</c:v>
                </c:pt>
                <c:pt idx="17">
                  <c:v>0.7653668647301799</c:v>
                </c:pt>
                <c:pt idx="18">
                  <c:v>1.4142135623730958</c:v>
                </c:pt>
                <c:pt idx="19">
                  <c:v>1.8477590650225737</c:v>
                </c:pt>
                <c:pt idx="20">
                  <c:v>2</c:v>
                </c:pt>
                <c:pt idx="21">
                  <c:v>1.8477590650225721</c:v>
                </c:pt>
                <c:pt idx="22">
                  <c:v>1.4142135623730943</c:v>
                </c:pt>
                <c:pt idx="23">
                  <c:v>0.76536686473018101</c:v>
                </c:pt>
                <c:pt idx="24">
                  <c:v>-2.8176246058553289E-15</c:v>
                </c:pt>
                <c:pt idx="25">
                  <c:v>-0.76536686473017967</c:v>
                </c:pt>
                <c:pt idx="26">
                  <c:v>-1.4142135623730958</c:v>
                </c:pt>
                <c:pt idx="27">
                  <c:v>-1.8477590650225741</c:v>
                </c:pt>
                <c:pt idx="28">
                  <c:v>-2</c:v>
                </c:pt>
                <c:pt idx="29">
                  <c:v>-1.8477590650225735</c:v>
                </c:pt>
                <c:pt idx="30">
                  <c:v>-1.4142135623730945</c:v>
                </c:pt>
                <c:pt idx="31">
                  <c:v>-0.76536686473017801</c:v>
                </c:pt>
                <c:pt idx="32">
                  <c:v>2.5725949148736049E-15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9D2-4145-8A71-7E3EFAEB2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31904"/>
        <c:axId val="60330368"/>
      </c:scatterChart>
      <c:valAx>
        <c:axId val="6033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0330368"/>
        <c:crosses val="autoZero"/>
        <c:crossBetween val="midCat"/>
      </c:valAx>
      <c:valAx>
        <c:axId val="60330368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603319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Oscilloscopio</a:t>
            </a:r>
          </a:p>
        </c:rich>
      </c:tx>
      <c:layout>
        <c:manualLayout>
          <c:xMode val="edge"/>
          <c:yMode val="edge"/>
          <c:x val="0.26147318483585286"/>
          <c:y val="4.2756822279491902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spettro!$G$4</c:f>
              <c:strCache>
                <c:ptCount val="1"/>
                <c:pt idx="0">
                  <c:v>Vs</c:v>
                </c:pt>
              </c:strCache>
            </c:strRef>
          </c:tx>
          <c:marker>
            <c:symbol val="none"/>
          </c:marker>
          <c:xVal>
            <c:numRef>
              <c:f>spettro!$B$5:$B$37</c:f>
              <c:numCache>
                <c:formatCode>General</c:formatCode>
                <c:ptCount val="33"/>
                <c:pt idx="0">
                  <c:v>0</c:v>
                </c:pt>
                <c:pt idx="1">
                  <c:v>1.2500000000000001E-5</c:v>
                </c:pt>
                <c:pt idx="2">
                  <c:v>2.5000000000000001E-5</c:v>
                </c:pt>
                <c:pt idx="3">
                  <c:v>3.7500000000000003E-5</c:v>
                </c:pt>
                <c:pt idx="4">
                  <c:v>5.0000000000000002E-5</c:v>
                </c:pt>
                <c:pt idx="5">
                  <c:v>6.2500000000000001E-5</c:v>
                </c:pt>
                <c:pt idx="6">
                  <c:v>7.5000000000000007E-5</c:v>
                </c:pt>
                <c:pt idx="7">
                  <c:v>8.7499999999999999E-5</c:v>
                </c:pt>
                <c:pt idx="8">
                  <c:v>1E-4</c:v>
                </c:pt>
                <c:pt idx="9">
                  <c:v>1.1250000000000001E-4</c:v>
                </c:pt>
                <c:pt idx="10">
                  <c:v>1.25E-4</c:v>
                </c:pt>
                <c:pt idx="11">
                  <c:v>1.3750000000000001E-4</c:v>
                </c:pt>
                <c:pt idx="12">
                  <c:v>1.5000000000000001E-4</c:v>
                </c:pt>
                <c:pt idx="13">
                  <c:v>1.6250000000000002E-4</c:v>
                </c:pt>
                <c:pt idx="14">
                  <c:v>1.75E-4</c:v>
                </c:pt>
                <c:pt idx="15">
                  <c:v>1.875E-4</c:v>
                </c:pt>
                <c:pt idx="16">
                  <c:v>2.0000000000000001E-4</c:v>
                </c:pt>
                <c:pt idx="17">
                  <c:v>2.1250000000000002E-4</c:v>
                </c:pt>
                <c:pt idx="18">
                  <c:v>2.2500000000000002E-4</c:v>
                </c:pt>
                <c:pt idx="19">
                  <c:v>2.375E-4</c:v>
                </c:pt>
                <c:pt idx="20">
                  <c:v>2.5000000000000001E-4</c:v>
                </c:pt>
                <c:pt idx="21">
                  <c:v>2.6250000000000004E-4</c:v>
                </c:pt>
                <c:pt idx="22">
                  <c:v>2.7500000000000002E-4</c:v>
                </c:pt>
                <c:pt idx="23">
                  <c:v>2.875E-4</c:v>
                </c:pt>
                <c:pt idx="24">
                  <c:v>3.0000000000000003E-4</c:v>
                </c:pt>
                <c:pt idx="25">
                  <c:v>3.1250000000000001E-4</c:v>
                </c:pt>
                <c:pt idx="26">
                  <c:v>3.2500000000000004E-4</c:v>
                </c:pt>
                <c:pt idx="27">
                  <c:v>3.3750000000000002E-4</c:v>
                </c:pt>
                <c:pt idx="28">
                  <c:v>3.5E-4</c:v>
                </c:pt>
                <c:pt idx="29">
                  <c:v>3.6250000000000003E-4</c:v>
                </c:pt>
                <c:pt idx="30">
                  <c:v>3.7500000000000001E-4</c:v>
                </c:pt>
                <c:pt idx="31">
                  <c:v>3.8750000000000004E-4</c:v>
                </c:pt>
                <c:pt idx="32">
                  <c:v>4.0000000000000002E-4</c:v>
                </c:pt>
              </c:numCache>
            </c:numRef>
          </c:xVal>
          <c:yVal>
            <c:numRef>
              <c:f>spettro!$G$5:$G$37</c:f>
              <c:numCache>
                <c:formatCode>0.000</c:formatCode>
                <c:ptCount val="33"/>
                <c:pt idx="0">
                  <c:v>0</c:v>
                </c:pt>
                <c:pt idx="1">
                  <c:v>6.9140267004156701</c:v>
                </c:pt>
                <c:pt idx="2">
                  <c:v>9.2426406871192857</c:v>
                </c:pt>
                <c:pt idx="3">
                  <c:v>6.4656851712477037</c:v>
                </c:pt>
                <c:pt idx="4">
                  <c:v>1.9999999999999982</c:v>
                </c:pt>
                <c:pt idx="5">
                  <c:v>-0.60538264061776947</c:v>
                </c:pt>
                <c:pt idx="6">
                  <c:v>-0.75735931288071523</c:v>
                </c:pt>
                <c:pt idx="7">
                  <c:v>-0.15704111144980581</c:v>
                </c:pt>
                <c:pt idx="8">
                  <c:v>2.6645352591003757E-15</c:v>
                </c:pt>
                <c:pt idx="9">
                  <c:v>0.15704111144980515</c:v>
                </c:pt>
                <c:pt idx="10">
                  <c:v>0.75735931288071567</c:v>
                </c:pt>
                <c:pt idx="11">
                  <c:v>0.60538264061776759</c:v>
                </c:pt>
                <c:pt idx="12">
                  <c:v>-2.0000000000000071</c:v>
                </c:pt>
                <c:pt idx="13">
                  <c:v>-6.4656851712477073</c:v>
                </c:pt>
                <c:pt idx="14">
                  <c:v>-9.2426406871192857</c:v>
                </c:pt>
                <c:pt idx="15">
                  <c:v>-6.9140267004156684</c:v>
                </c:pt>
                <c:pt idx="16">
                  <c:v>7.5339040561672732E-15</c:v>
                </c:pt>
                <c:pt idx="17">
                  <c:v>6.9140267004156737</c:v>
                </c:pt>
                <c:pt idx="18">
                  <c:v>9.2426406871192839</c:v>
                </c:pt>
                <c:pt idx="19">
                  <c:v>6.4656851712477019</c:v>
                </c:pt>
                <c:pt idx="20">
                  <c:v>2.0000000000000027</c:v>
                </c:pt>
                <c:pt idx="21">
                  <c:v>-0.60538264061777913</c:v>
                </c:pt>
                <c:pt idx="22">
                  <c:v>-0.75735931288071656</c:v>
                </c:pt>
                <c:pt idx="23">
                  <c:v>-0.15704111144980759</c:v>
                </c:pt>
                <c:pt idx="24">
                  <c:v>3.5527136788005009E-15</c:v>
                </c:pt>
                <c:pt idx="25">
                  <c:v>0.15704111144980604</c:v>
                </c:pt>
                <c:pt idx="26">
                  <c:v>0.75735931288071545</c:v>
                </c:pt>
                <c:pt idx="27">
                  <c:v>0.60538264061776415</c:v>
                </c:pt>
                <c:pt idx="28">
                  <c:v>-1.9999999999999956</c:v>
                </c:pt>
                <c:pt idx="29">
                  <c:v>-6.4656851712477117</c:v>
                </c:pt>
                <c:pt idx="30">
                  <c:v>-9.2426406871192839</c:v>
                </c:pt>
                <c:pt idx="31">
                  <c:v>-6.9140267004156586</c:v>
                </c:pt>
                <c:pt idx="32">
                  <c:v>1.5067808112334546E-14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3CE-42FB-81C4-B8F97CA11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217280"/>
        <c:axId val="129218816"/>
      </c:scatterChart>
      <c:valAx>
        <c:axId val="129217280"/>
        <c:scaling>
          <c:orientation val="minMax"/>
          <c:max val="4.0000000000000034E-4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29218816"/>
        <c:crosses val="autoZero"/>
        <c:crossBetween val="midCat"/>
      </c:valAx>
      <c:valAx>
        <c:axId val="129218816"/>
        <c:scaling>
          <c:orientation val="minMax"/>
          <c:max val="8"/>
          <c:min val="-8"/>
        </c:scaling>
        <c:delete val="0"/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numFmt formatCode="0.0" sourceLinked="0"/>
        <c:majorTickMark val="none"/>
        <c:minorTickMark val="none"/>
        <c:tickLblPos val="nextTo"/>
        <c:crossAx val="129217280"/>
        <c:crosses val="autoZero"/>
        <c:crossBetween val="midCat"/>
      </c:valAx>
      <c:spPr>
        <a:noFill/>
        <a:ln w="6350" cap="sq" cmpd="sng">
          <a:solidFill>
            <a:schemeClr val="tx1"/>
          </a:solidFill>
          <a:round/>
        </a:ln>
      </c:spPr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518409060645293E-2"/>
          <c:y val="0.16968240365197618"/>
          <c:w val="0.92926252210111171"/>
          <c:h val="0.704451082017671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spettro!$P$29</c:f>
              <c:strCache>
                <c:ptCount val="1"/>
                <c:pt idx="0">
                  <c:v>Vmax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spettro!$O$30:$O$32</c:f>
              <c:numCache>
                <c:formatCode>General</c:formatCode>
                <c:ptCount val="3"/>
                <c:pt idx="0">
                  <c:v>5000</c:v>
                </c:pt>
                <c:pt idx="1">
                  <c:v>10000</c:v>
                </c:pt>
                <c:pt idx="2">
                  <c:v>15000</c:v>
                </c:pt>
              </c:numCache>
            </c:numRef>
          </c:cat>
          <c:val>
            <c:numRef>
              <c:f>spettro!$P$30:$P$32</c:f>
              <c:numCache>
                <c:formatCode>General</c:formatCode>
                <c:ptCount val="3"/>
                <c:pt idx="0">
                  <c:v>4</c:v>
                </c:pt>
                <c:pt idx="1">
                  <c:v>5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0-49F5-AA44-0B31ACB863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0"/>
        <c:overlap val="-100"/>
        <c:axId val="901852031"/>
        <c:axId val="901847039"/>
      </c:barChart>
      <c:catAx>
        <c:axId val="901852031"/>
        <c:scaling>
          <c:orientation val="minMax"/>
        </c:scaling>
        <c:delete val="0"/>
        <c:axPos val="b"/>
        <c:majorGridlines>
          <c:spPr>
            <a:ln w="19050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" sourceLinked="0"/>
        <c:majorTickMark val="out"/>
        <c:minorTickMark val="out"/>
        <c:tickLblPos val="nextTo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1847039"/>
        <c:crosses val="autoZero"/>
        <c:auto val="1"/>
        <c:lblAlgn val="ctr"/>
        <c:lblOffset val="100"/>
        <c:tickMarkSkip val="1000"/>
        <c:noMultiLvlLbl val="0"/>
      </c:catAx>
      <c:valAx>
        <c:axId val="901847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01852031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distorsione!$G$5</c:f>
              <c:strCache>
                <c:ptCount val="1"/>
                <c:pt idx="0">
                  <c:v>Vs</c:v>
                </c:pt>
              </c:strCache>
            </c:strRef>
          </c:tx>
          <c:marker>
            <c:symbol val="none"/>
          </c:marker>
          <c:xVal>
            <c:numRef>
              <c:f>distorsione!$B$6:$B$38</c:f>
              <c:numCache>
                <c:formatCode>General</c:formatCode>
                <c:ptCount val="33"/>
                <c:pt idx="0">
                  <c:v>0</c:v>
                </c:pt>
                <c:pt idx="1">
                  <c:v>1.2500000000000001E-5</c:v>
                </c:pt>
                <c:pt idx="2">
                  <c:v>2.5000000000000001E-5</c:v>
                </c:pt>
                <c:pt idx="3">
                  <c:v>3.7500000000000003E-5</c:v>
                </c:pt>
                <c:pt idx="4">
                  <c:v>5.0000000000000002E-5</c:v>
                </c:pt>
                <c:pt idx="5">
                  <c:v>6.2500000000000001E-5</c:v>
                </c:pt>
                <c:pt idx="6">
                  <c:v>7.5000000000000007E-5</c:v>
                </c:pt>
                <c:pt idx="7">
                  <c:v>8.7499999999999999E-5</c:v>
                </c:pt>
                <c:pt idx="8">
                  <c:v>1E-4</c:v>
                </c:pt>
                <c:pt idx="9">
                  <c:v>1.1250000000000001E-4</c:v>
                </c:pt>
                <c:pt idx="10">
                  <c:v>1.25E-4</c:v>
                </c:pt>
                <c:pt idx="11">
                  <c:v>1.3750000000000001E-4</c:v>
                </c:pt>
                <c:pt idx="12">
                  <c:v>1.5000000000000001E-4</c:v>
                </c:pt>
                <c:pt idx="13">
                  <c:v>1.6250000000000002E-4</c:v>
                </c:pt>
                <c:pt idx="14">
                  <c:v>1.75E-4</c:v>
                </c:pt>
                <c:pt idx="15">
                  <c:v>1.875E-4</c:v>
                </c:pt>
                <c:pt idx="16">
                  <c:v>2.0000000000000001E-4</c:v>
                </c:pt>
                <c:pt idx="17">
                  <c:v>2.1250000000000002E-4</c:v>
                </c:pt>
                <c:pt idx="18">
                  <c:v>2.2500000000000002E-4</c:v>
                </c:pt>
                <c:pt idx="19">
                  <c:v>2.375E-4</c:v>
                </c:pt>
                <c:pt idx="20">
                  <c:v>2.5000000000000001E-4</c:v>
                </c:pt>
                <c:pt idx="21">
                  <c:v>2.6250000000000004E-4</c:v>
                </c:pt>
                <c:pt idx="22">
                  <c:v>2.7500000000000002E-4</c:v>
                </c:pt>
                <c:pt idx="23">
                  <c:v>2.875E-4</c:v>
                </c:pt>
                <c:pt idx="24">
                  <c:v>3.0000000000000003E-4</c:v>
                </c:pt>
                <c:pt idx="25">
                  <c:v>3.1250000000000001E-4</c:v>
                </c:pt>
                <c:pt idx="26">
                  <c:v>3.2500000000000004E-4</c:v>
                </c:pt>
                <c:pt idx="27">
                  <c:v>3.3750000000000002E-4</c:v>
                </c:pt>
                <c:pt idx="28">
                  <c:v>3.5E-4</c:v>
                </c:pt>
                <c:pt idx="29">
                  <c:v>3.6250000000000003E-4</c:v>
                </c:pt>
                <c:pt idx="30">
                  <c:v>3.7500000000000001E-4</c:v>
                </c:pt>
                <c:pt idx="31">
                  <c:v>3.8750000000000004E-4</c:v>
                </c:pt>
                <c:pt idx="32">
                  <c:v>4.0000000000000002E-4</c:v>
                </c:pt>
              </c:numCache>
            </c:numRef>
          </c:xVal>
          <c:yVal>
            <c:numRef>
              <c:f>distorsione!$G$6:$G$38</c:f>
              <c:numCache>
                <c:formatCode>0.000</c:formatCode>
                <c:ptCount val="33"/>
                <c:pt idx="0">
                  <c:v>3.4142135623730949</c:v>
                </c:pt>
                <c:pt idx="1">
                  <c:v>4.8533306258034541</c:v>
                </c:pt>
                <c:pt idx="2">
                  <c:v>4.4435149054118313</c:v>
                </c:pt>
                <c:pt idx="3">
                  <c:v>2.6147204060781704</c:v>
                </c:pt>
                <c:pt idx="4">
                  <c:v>0.41021593304195858</c:v>
                </c:pt>
                <c:pt idx="5">
                  <c:v>-1.076120467488713</c:v>
                </c:pt>
                <c:pt idx="6">
                  <c:v>-1.2682699000037276</c:v>
                </c:pt>
                <c:pt idx="7">
                  <c:v>-0.37276163410479235</c:v>
                </c:pt>
                <c:pt idx="8">
                  <c:v>0.79617957362319969</c:v>
                </c:pt>
                <c:pt idx="9">
                  <c:v>1.3188404306165409</c:v>
                </c:pt>
                <c:pt idx="10">
                  <c:v>0.70710678118654902</c:v>
                </c:pt>
                <c:pt idx="11">
                  <c:v>-0.82689875673850621</c:v>
                </c:pt>
                <c:pt idx="12">
                  <c:v>-2.5121005297827885</c:v>
                </c:pt>
                <c:pt idx="13">
                  <c:v>-3.4727425008734913</c:v>
                </c:pt>
                <c:pt idx="14">
                  <c:v>-3.2226649758522754</c:v>
                </c:pt>
                <c:pt idx="15">
                  <c:v>-1.9134171618254492</c:v>
                </c:pt>
                <c:pt idx="16">
                  <c:v>-0.20382042637679687</c:v>
                </c:pt>
                <c:pt idx="17">
                  <c:v>1.154215629629014</c:v>
                </c:pt>
                <c:pt idx="18">
                  <c:v>1.7535208575560006</c:v>
                </c:pt>
                <c:pt idx="19">
                  <c:v>1.7266414681019611</c:v>
                </c:pt>
                <c:pt idx="20">
                  <c:v>1.5857864376269037</c:v>
                </c:pt>
                <c:pt idx="21">
                  <c:v>1.8166357269657574</c:v>
                </c:pt>
                <c:pt idx="22">
                  <c:v>2.4891198295632853</c:v>
                </c:pt>
                <c:pt idx="23">
                  <c:v>3.1418849645615259</c:v>
                </c:pt>
                <c:pt idx="24">
                  <c:v>3.0322475511229916</c:v>
                </c:pt>
                <c:pt idx="25">
                  <c:v>1.6173165676349119</c:v>
                </c:pt>
                <c:pt idx="26">
                  <c:v>-1.0199757112670136</c:v>
                </c:pt>
                <c:pt idx="27">
                  <c:v>-4.070534694194234</c:v>
                </c:pt>
                <c:pt idx="28">
                  <c:v>-6.3163265949634013</c:v>
                </c:pt>
                <c:pt idx="29">
                  <c:v>-6.7163784383292118</c:v>
                </c:pt>
                <c:pt idx="30">
                  <c:v>-4.9497474683058265</c:v>
                </c:pt>
                <c:pt idx="31">
                  <c:v>-1.6149410248070699</c:v>
                </c:pt>
                <c:pt idx="32">
                  <c:v>2.0322475511230005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B74-4BC0-A325-5DD4A3D45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587072"/>
        <c:axId val="131592960"/>
      </c:scatterChart>
      <c:valAx>
        <c:axId val="13158707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1592960"/>
        <c:crosses val="autoZero"/>
        <c:crossBetween val="midCat"/>
      </c:valAx>
      <c:valAx>
        <c:axId val="131592960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315870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distorsione!$H$5</c:f>
              <c:strCache>
                <c:ptCount val="1"/>
                <c:pt idx="0">
                  <c:v>Vd</c:v>
                </c:pt>
              </c:strCache>
            </c:strRef>
          </c:tx>
          <c:marker>
            <c:symbol val="none"/>
          </c:marker>
          <c:xVal>
            <c:numRef>
              <c:f>distorsione!$B$6:$B$38</c:f>
              <c:numCache>
                <c:formatCode>General</c:formatCode>
                <c:ptCount val="33"/>
                <c:pt idx="0">
                  <c:v>0</c:v>
                </c:pt>
                <c:pt idx="1">
                  <c:v>1.2500000000000001E-5</c:v>
                </c:pt>
                <c:pt idx="2">
                  <c:v>2.5000000000000001E-5</c:v>
                </c:pt>
                <c:pt idx="3">
                  <c:v>3.7500000000000003E-5</c:v>
                </c:pt>
                <c:pt idx="4">
                  <c:v>5.0000000000000002E-5</c:v>
                </c:pt>
                <c:pt idx="5">
                  <c:v>6.2500000000000001E-5</c:v>
                </c:pt>
                <c:pt idx="6">
                  <c:v>7.5000000000000007E-5</c:v>
                </c:pt>
                <c:pt idx="7">
                  <c:v>8.7499999999999999E-5</c:v>
                </c:pt>
                <c:pt idx="8">
                  <c:v>1E-4</c:v>
                </c:pt>
                <c:pt idx="9">
                  <c:v>1.1250000000000001E-4</c:v>
                </c:pt>
                <c:pt idx="10">
                  <c:v>1.25E-4</c:v>
                </c:pt>
                <c:pt idx="11">
                  <c:v>1.3750000000000001E-4</c:v>
                </c:pt>
                <c:pt idx="12">
                  <c:v>1.5000000000000001E-4</c:v>
                </c:pt>
                <c:pt idx="13">
                  <c:v>1.6250000000000002E-4</c:v>
                </c:pt>
                <c:pt idx="14">
                  <c:v>1.75E-4</c:v>
                </c:pt>
                <c:pt idx="15">
                  <c:v>1.875E-4</c:v>
                </c:pt>
                <c:pt idx="16">
                  <c:v>2.0000000000000001E-4</c:v>
                </c:pt>
                <c:pt idx="17">
                  <c:v>2.1250000000000002E-4</c:v>
                </c:pt>
                <c:pt idx="18">
                  <c:v>2.2500000000000002E-4</c:v>
                </c:pt>
                <c:pt idx="19">
                  <c:v>2.375E-4</c:v>
                </c:pt>
                <c:pt idx="20">
                  <c:v>2.5000000000000001E-4</c:v>
                </c:pt>
                <c:pt idx="21">
                  <c:v>2.6250000000000004E-4</c:v>
                </c:pt>
                <c:pt idx="22">
                  <c:v>2.7500000000000002E-4</c:v>
                </c:pt>
                <c:pt idx="23">
                  <c:v>2.875E-4</c:v>
                </c:pt>
                <c:pt idx="24">
                  <c:v>3.0000000000000003E-4</c:v>
                </c:pt>
                <c:pt idx="25">
                  <c:v>3.1250000000000001E-4</c:v>
                </c:pt>
                <c:pt idx="26">
                  <c:v>3.2500000000000004E-4</c:v>
                </c:pt>
                <c:pt idx="27">
                  <c:v>3.3750000000000002E-4</c:v>
                </c:pt>
                <c:pt idx="28">
                  <c:v>3.5E-4</c:v>
                </c:pt>
                <c:pt idx="29">
                  <c:v>3.6250000000000003E-4</c:v>
                </c:pt>
                <c:pt idx="30">
                  <c:v>3.7500000000000001E-4</c:v>
                </c:pt>
                <c:pt idx="31">
                  <c:v>3.8750000000000004E-4</c:v>
                </c:pt>
                <c:pt idx="32">
                  <c:v>4.0000000000000002E-4</c:v>
                </c:pt>
              </c:numCache>
            </c:numRef>
          </c:xVal>
          <c:yVal>
            <c:numRef>
              <c:f>distorsione!$H$6:$H$38</c:f>
              <c:numCache>
                <c:formatCode>0.000</c:formatCode>
                <c:ptCount val="33"/>
                <c:pt idx="0">
                  <c:v>-0.58578643762690508</c:v>
                </c:pt>
                <c:pt idx="1">
                  <c:v>0.29471967129181542</c:v>
                </c:pt>
                <c:pt idx="2">
                  <c:v>0.50623256289400143</c:v>
                </c:pt>
                <c:pt idx="3">
                  <c:v>0.156918191455689</c:v>
                </c:pt>
                <c:pt idx="4">
                  <c:v>-0.23864305778814932</c:v>
                </c:pt>
                <c:pt idx="5">
                  <c:v>-0.15224093497742697</c:v>
                </c:pt>
                <c:pt idx="6">
                  <c:v>0.56116311881718151</c:v>
                </c:pt>
                <c:pt idx="7">
                  <c:v>1.5208119312000612</c:v>
                </c:pt>
                <c:pt idx="8">
                  <c:v>2.0322475511229912</c:v>
                </c:pt>
                <c:pt idx="9">
                  <c:v>1.5331092722881889</c:v>
                </c:pt>
                <c:pt idx="10">
                  <c:v>1.9984014443252818E-15</c:v>
                </c:pt>
                <c:pt idx="11">
                  <c:v>-1.9447398407953527</c:v>
                </c:pt>
                <c:pt idx="12">
                  <c:v>-3.3163265949634031</c:v>
                </c:pt>
                <c:pt idx="13">
                  <c:v>-3.2988960966603686</c:v>
                </c:pt>
                <c:pt idx="14">
                  <c:v>-1.727082492453561</c:v>
                </c:pt>
                <c:pt idx="15">
                  <c:v>0.76536686473017868</c:v>
                </c:pt>
                <c:pt idx="16">
                  <c:v>3.0322475511229898</c:v>
                </c:pt>
                <c:pt idx="17">
                  <c:v>3.9938346674662557</c:v>
                </c:pt>
                <c:pt idx="18">
                  <c:v>3.1962266107498274</c:v>
                </c:pt>
                <c:pt idx="19">
                  <c:v>1.044997129431902</c:v>
                </c:pt>
                <c:pt idx="20">
                  <c:v>-1.4142135623730945</c:v>
                </c:pt>
                <c:pt idx="21">
                  <c:v>-3.0449971294318994</c:v>
                </c:pt>
                <c:pt idx="22">
                  <c:v>-3.1962266107498283</c:v>
                </c:pt>
                <c:pt idx="23">
                  <c:v>-1.9938346674662577</c:v>
                </c:pt>
                <c:pt idx="24">
                  <c:v>-0.20382042637679532</c:v>
                </c:pt>
                <c:pt idx="25">
                  <c:v>1.2346331352698185</c:v>
                </c:pt>
                <c:pt idx="26">
                  <c:v>1.7270824924535548</c:v>
                </c:pt>
                <c:pt idx="27">
                  <c:v>1.2988960966603618</c:v>
                </c:pt>
                <c:pt idx="28">
                  <c:v>0.48789947021721169</c:v>
                </c:pt>
                <c:pt idx="29">
                  <c:v>-5.5260159204647996E-2</c:v>
                </c:pt>
                <c:pt idx="30">
                  <c:v>0</c:v>
                </c:pt>
                <c:pt idx="31">
                  <c:v>0.46689072771181306</c:v>
                </c:pt>
                <c:pt idx="32">
                  <c:v>0.79617957362320302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F94-4DE5-8FE5-4FB9DDFEB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506688"/>
        <c:axId val="129516672"/>
      </c:scatterChart>
      <c:valAx>
        <c:axId val="1295066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9516672"/>
        <c:crosses val="autoZero"/>
        <c:crossBetween val="midCat"/>
      </c:valAx>
      <c:valAx>
        <c:axId val="12951667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295066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97459711841709"/>
          <c:y val="6.516015357396357E-2"/>
          <c:w val="0.80269908077447949"/>
          <c:h val="0.8974024636884456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distorsione!$D$5</c:f>
              <c:strCache>
                <c:ptCount val="1"/>
                <c:pt idx="0">
                  <c:v>VO</c:v>
                </c:pt>
              </c:strCache>
            </c:strRef>
          </c:tx>
          <c:marker>
            <c:symbol val="none"/>
          </c:marker>
          <c:xVal>
            <c:numRef>
              <c:f>distorsione!$B$6:$B$38</c:f>
              <c:numCache>
                <c:formatCode>General</c:formatCode>
                <c:ptCount val="33"/>
                <c:pt idx="0">
                  <c:v>0</c:v>
                </c:pt>
                <c:pt idx="1">
                  <c:v>1.2500000000000001E-5</c:v>
                </c:pt>
                <c:pt idx="2">
                  <c:v>2.5000000000000001E-5</c:v>
                </c:pt>
                <c:pt idx="3">
                  <c:v>3.7500000000000003E-5</c:v>
                </c:pt>
                <c:pt idx="4">
                  <c:v>5.0000000000000002E-5</c:v>
                </c:pt>
                <c:pt idx="5">
                  <c:v>6.2500000000000001E-5</c:v>
                </c:pt>
                <c:pt idx="6">
                  <c:v>7.5000000000000007E-5</c:v>
                </c:pt>
                <c:pt idx="7">
                  <c:v>8.7499999999999999E-5</c:v>
                </c:pt>
                <c:pt idx="8">
                  <c:v>1E-4</c:v>
                </c:pt>
                <c:pt idx="9">
                  <c:v>1.1250000000000001E-4</c:v>
                </c:pt>
                <c:pt idx="10">
                  <c:v>1.25E-4</c:v>
                </c:pt>
                <c:pt idx="11">
                  <c:v>1.3750000000000001E-4</c:v>
                </c:pt>
                <c:pt idx="12">
                  <c:v>1.5000000000000001E-4</c:v>
                </c:pt>
                <c:pt idx="13">
                  <c:v>1.6250000000000002E-4</c:v>
                </c:pt>
                <c:pt idx="14">
                  <c:v>1.75E-4</c:v>
                </c:pt>
                <c:pt idx="15">
                  <c:v>1.875E-4</c:v>
                </c:pt>
                <c:pt idx="16">
                  <c:v>2.0000000000000001E-4</c:v>
                </c:pt>
                <c:pt idx="17">
                  <c:v>2.1250000000000002E-4</c:v>
                </c:pt>
                <c:pt idx="18">
                  <c:v>2.2500000000000002E-4</c:v>
                </c:pt>
                <c:pt idx="19">
                  <c:v>2.375E-4</c:v>
                </c:pt>
                <c:pt idx="20">
                  <c:v>2.5000000000000001E-4</c:v>
                </c:pt>
                <c:pt idx="21">
                  <c:v>2.6250000000000004E-4</c:v>
                </c:pt>
                <c:pt idx="22">
                  <c:v>2.7500000000000002E-4</c:v>
                </c:pt>
                <c:pt idx="23">
                  <c:v>2.875E-4</c:v>
                </c:pt>
                <c:pt idx="24">
                  <c:v>3.0000000000000003E-4</c:v>
                </c:pt>
                <c:pt idx="25">
                  <c:v>3.1250000000000001E-4</c:v>
                </c:pt>
                <c:pt idx="26">
                  <c:v>3.2500000000000004E-4</c:v>
                </c:pt>
                <c:pt idx="27">
                  <c:v>3.3750000000000002E-4</c:v>
                </c:pt>
                <c:pt idx="28">
                  <c:v>3.5E-4</c:v>
                </c:pt>
                <c:pt idx="29">
                  <c:v>3.6250000000000003E-4</c:v>
                </c:pt>
                <c:pt idx="30">
                  <c:v>3.7500000000000001E-4</c:v>
                </c:pt>
                <c:pt idx="31">
                  <c:v>3.8750000000000004E-4</c:v>
                </c:pt>
                <c:pt idx="32">
                  <c:v>4.0000000000000002E-4</c:v>
                </c:pt>
              </c:numCache>
            </c:numRef>
          </c:xVal>
          <c:yVal>
            <c:numRef>
              <c:f>distorsione!$D$6:$D$38</c:f>
              <c:numCache>
                <c:formatCode>0.000</c:formatCode>
                <c:ptCount val="33"/>
                <c:pt idx="0">
                  <c:v>0</c:v>
                </c:pt>
                <c:pt idx="1">
                  <c:v>1.1480502970952693</c:v>
                </c:pt>
                <c:pt idx="2">
                  <c:v>2.1213203435596428</c:v>
                </c:pt>
                <c:pt idx="3">
                  <c:v>2.7716385975338604</c:v>
                </c:pt>
                <c:pt idx="4">
                  <c:v>3</c:v>
                </c:pt>
                <c:pt idx="5">
                  <c:v>2.77163859753386</c:v>
                </c:pt>
                <c:pt idx="6">
                  <c:v>2.1213203435596419</c:v>
                </c:pt>
                <c:pt idx="7">
                  <c:v>1.1480502970952697</c:v>
                </c:pt>
                <c:pt idx="8">
                  <c:v>-9.6472309307760185E-16</c:v>
                </c:pt>
                <c:pt idx="9">
                  <c:v>-1.1480502970952702</c:v>
                </c:pt>
                <c:pt idx="10">
                  <c:v>-2.1213203435596424</c:v>
                </c:pt>
                <c:pt idx="11">
                  <c:v>-2.7716385975338604</c:v>
                </c:pt>
                <c:pt idx="12">
                  <c:v>-3</c:v>
                </c:pt>
                <c:pt idx="13">
                  <c:v>-2.77163859753386</c:v>
                </c:pt>
                <c:pt idx="14">
                  <c:v>-2.1213203435596428</c:v>
                </c:pt>
                <c:pt idx="15">
                  <c:v>-1.1480502970952686</c:v>
                </c:pt>
                <c:pt idx="16">
                  <c:v>1.9294461861552037E-15</c:v>
                </c:pt>
                <c:pt idx="17">
                  <c:v>1.1480502970952697</c:v>
                </c:pt>
                <c:pt idx="18">
                  <c:v>2.1213203435596437</c:v>
                </c:pt>
                <c:pt idx="19">
                  <c:v>2.7716385975338604</c:v>
                </c:pt>
                <c:pt idx="20">
                  <c:v>3</c:v>
                </c:pt>
                <c:pt idx="21">
                  <c:v>2.7716385975338582</c:v>
                </c:pt>
                <c:pt idx="22">
                  <c:v>2.1213203435596415</c:v>
                </c:pt>
                <c:pt idx="23">
                  <c:v>1.1480502970952715</c:v>
                </c:pt>
                <c:pt idx="24">
                  <c:v>-4.2264369087829934E-15</c:v>
                </c:pt>
                <c:pt idx="25">
                  <c:v>-1.1480502970952695</c:v>
                </c:pt>
                <c:pt idx="26">
                  <c:v>-2.1213203435596437</c:v>
                </c:pt>
                <c:pt idx="27">
                  <c:v>-2.7716385975338613</c:v>
                </c:pt>
                <c:pt idx="28">
                  <c:v>-3</c:v>
                </c:pt>
                <c:pt idx="29">
                  <c:v>-2.77163859753386</c:v>
                </c:pt>
                <c:pt idx="30">
                  <c:v>-2.1213203435596419</c:v>
                </c:pt>
                <c:pt idx="31">
                  <c:v>-1.1480502970952671</c:v>
                </c:pt>
                <c:pt idx="32">
                  <c:v>3.8588923723104074E-15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E3-4421-9161-401C13521DC4}"/>
            </c:ext>
          </c:extLst>
        </c:ser>
        <c:ser>
          <c:idx val="1"/>
          <c:order val="1"/>
          <c:tx>
            <c:strRef>
              <c:f>distorsione!$E$5</c:f>
              <c:strCache>
                <c:ptCount val="1"/>
                <c:pt idx="0">
                  <c:v>V2</c:v>
                </c:pt>
              </c:strCache>
            </c:strRef>
          </c:tx>
          <c:marker>
            <c:symbol val="none"/>
          </c:marker>
          <c:xVal>
            <c:numRef>
              <c:f>distorsione!$B$6:$B$38</c:f>
              <c:numCache>
                <c:formatCode>General</c:formatCode>
                <c:ptCount val="33"/>
                <c:pt idx="0">
                  <c:v>0</c:v>
                </c:pt>
                <c:pt idx="1">
                  <c:v>1.2500000000000001E-5</c:v>
                </c:pt>
                <c:pt idx="2">
                  <c:v>2.5000000000000001E-5</c:v>
                </c:pt>
                <c:pt idx="3">
                  <c:v>3.7500000000000003E-5</c:v>
                </c:pt>
                <c:pt idx="4">
                  <c:v>5.0000000000000002E-5</c:v>
                </c:pt>
                <c:pt idx="5">
                  <c:v>6.2500000000000001E-5</c:v>
                </c:pt>
                <c:pt idx="6">
                  <c:v>7.5000000000000007E-5</c:v>
                </c:pt>
                <c:pt idx="7">
                  <c:v>8.7499999999999999E-5</c:v>
                </c:pt>
                <c:pt idx="8">
                  <c:v>1E-4</c:v>
                </c:pt>
                <c:pt idx="9">
                  <c:v>1.1250000000000001E-4</c:v>
                </c:pt>
                <c:pt idx="10">
                  <c:v>1.25E-4</c:v>
                </c:pt>
                <c:pt idx="11">
                  <c:v>1.3750000000000001E-4</c:v>
                </c:pt>
                <c:pt idx="12">
                  <c:v>1.5000000000000001E-4</c:v>
                </c:pt>
                <c:pt idx="13">
                  <c:v>1.6250000000000002E-4</c:v>
                </c:pt>
                <c:pt idx="14">
                  <c:v>1.75E-4</c:v>
                </c:pt>
                <c:pt idx="15">
                  <c:v>1.875E-4</c:v>
                </c:pt>
                <c:pt idx="16">
                  <c:v>2.0000000000000001E-4</c:v>
                </c:pt>
                <c:pt idx="17">
                  <c:v>2.1250000000000002E-4</c:v>
                </c:pt>
                <c:pt idx="18">
                  <c:v>2.2500000000000002E-4</c:v>
                </c:pt>
                <c:pt idx="19">
                  <c:v>2.375E-4</c:v>
                </c:pt>
                <c:pt idx="20">
                  <c:v>2.5000000000000001E-4</c:v>
                </c:pt>
                <c:pt idx="21">
                  <c:v>2.6250000000000004E-4</c:v>
                </c:pt>
                <c:pt idx="22">
                  <c:v>2.7500000000000002E-4</c:v>
                </c:pt>
                <c:pt idx="23">
                  <c:v>2.875E-4</c:v>
                </c:pt>
                <c:pt idx="24">
                  <c:v>3.0000000000000003E-4</c:v>
                </c:pt>
                <c:pt idx="25">
                  <c:v>3.1250000000000001E-4</c:v>
                </c:pt>
                <c:pt idx="26">
                  <c:v>3.2500000000000004E-4</c:v>
                </c:pt>
                <c:pt idx="27">
                  <c:v>3.3750000000000002E-4</c:v>
                </c:pt>
                <c:pt idx="28">
                  <c:v>3.5E-4</c:v>
                </c:pt>
                <c:pt idx="29">
                  <c:v>3.6250000000000003E-4</c:v>
                </c:pt>
                <c:pt idx="30">
                  <c:v>3.7500000000000001E-4</c:v>
                </c:pt>
                <c:pt idx="31">
                  <c:v>3.8750000000000004E-4</c:v>
                </c:pt>
                <c:pt idx="32">
                  <c:v>4.0000000000000002E-4</c:v>
                </c:pt>
              </c:numCache>
            </c:numRef>
          </c:xVal>
          <c:yVal>
            <c:numRef>
              <c:f>distorsione!$E$6:$E$38</c:f>
              <c:numCache>
                <c:formatCode>0.000</c:formatCode>
                <c:ptCount val="33"/>
                <c:pt idx="0">
                  <c:v>1.4142135623730949</c:v>
                </c:pt>
                <c:pt idx="1">
                  <c:v>2</c:v>
                </c:pt>
                <c:pt idx="2">
                  <c:v>1.4142135623730951</c:v>
                </c:pt>
                <c:pt idx="3">
                  <c:v>-6.4314872871840123E-16</c:v>
                </c:pt>
                <c:pt idx="4">
                  <c:v>-1.4142135623730954</c:v>
                </c:pt>
                <c:pt idx="5">
                  <c:v>-2</c:v>
                </c:pt>
                <c:pt idx="6">
                  <c:v>-1.414213562373094</c:v>
                </c:pt>
                <c:pt idx="7">
                  <c:v>-4.90059381963448E-16</c:v>
                </c:pt>
                <c:pt idx="8">
                  <c:v>1.4142135623730958</c:v>
                </c:pt>
                <c:pt idx="9">
                  <c:v>2</c:v>
                </c:pt>
                <c:pt idx="10">
                  <c:v>1.4142135623730967</c:v>
                </c:pt>
                <c:pt idx="11">
                  <c:v>7.3508907294517201E-16</c:v>
                </c:pt>
                <c:pt idx="12">
                  <c:v>-1.4142135623730958</c:v>
                </c:pt>
                <c:pt idx="13">
                  <c:v>-2</c:v>
                </c:pt>
                <c:pt idx="14">
                  <c:v>-1.4142135623730969</c:v>
                </c:pt>
                <c:pt idx="15">
                  <c:v>-9.8011876392689601E-16</c:v>
                </c:pt>
                <c:pt idx="16">
                  <c:v>1.4142135623730956</c:v>
                </c:pt>
                <c:pt idx="17">
                  <c:v>2</c:v>
                </c:pt>
                <c:pt idx="18">
                  <c:v>1.414213562373092</c:v>
                </c:pt>
                <c:pt idx="19">
                  <c:v>1.22514845490862E-15</c:v>
                </c:pt>
                <c:pt idx="20">
                  <c:v>-1.4142135623730954</c:v>
                </c:pt>
                <c:pt idx="21">
                  <c:v>-2</c:v>
                </c:pt>
                <c:pt idx="22">
                  <c:v>-1.4142135623730923</c:v>
                </c:pt>
                <c:pt idx="23">
                  <c:v>-1.470178145890344E-15</c:v>
                </c:pt>
                <c:pt idx="24">
                  <c:v>1.4142135623731003</c:v>
                </c:pt>
                <c:pt idx="25">
                  <c:v>2</c:v>
                </c:pt>
                <c:pt idx="26">
                  <c:v>1.4142135623730925</c:v>
                </c:pt>
                <c:pt idx="27">
                  <c:v>-5.3902195207289338E-15</c:v>
                </c:pt>
                <c:pt idx="28">
                  <c:v>-1.4142135623730951</c:v>
                </c:pt>
                <c:pt idx="29">
                  <c:v>-2</c:v>
                </c:pt>
                <c:pt idx="30">
                  <c:v>-1.4142135623730927</c:v>
                </c:pt>
                <c:pt idx="31">
                  <c:v>5.1451898297472098E-15</c:v>
                </c:pt>
                <c:pt idx="32">
                  <c:v>1.4142135623730998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EE3-4421-9161-401C13521DC4}"/>
            </c:ext>
          </c:extLst>
        </c:ser>
        <c:ser>
          <c:idx val="2"/>
          <c:order val="2"/>
          <c:tx>
            <c:strRef>
              <c:f>distorsione!$F$5</c:f>
              <c:strCache>
                <c:ptCount val="1"/>
                <c:pt idx="0">
                  <c:v>V4</c:v>
                </c:pt>
              </c:strCache>
            </c:strRef>
          </c:tx>
          <c:marker>
            <c:symbol val="none"/>
          </c:marker>
          <c:xVal>
            <c:numRef>
              <c:f>distorsione!$B$6:$B$38</c:f>
              <c:numCache>
                <c:formatCode>General</c:formatCode>
                <c:ptCount val="33"/>
                <c:pt idx="0">
                  <c:v>0</c:v>
                </c:pt>
                <c:pt idx="1">
                  <c:v>1.2500000000000001E-5</c:v>
                </c:pt>
                <c:pt idx="2">
                  <c:v>2.5000000000000001E-5</c:v>
                </c:pt>
                <c:pt idx="3">
                  <c:v>3.7500000000000003E-5</c:v>
                </c:pt>
                <c:pt idx="4">
                  <c:v>5.0000000000000002E-5</c:v>
                </c:pt>
                <c:pt idx="5">
                  <c:v>6.2500000000000001E-5</c:v>
                </c:pt>
                <c:pt idx="6">
                  <c:v>7.5000000000000007E-5</c:v>
                </c:pt>
                <c:pt idx="7">
                  <c:v>8.7499999999999999E-5</c:v>
                </c:pt>
                <c:pt idx="8">
                  <c:v>1E-4</c:v>
                </c:pt>
                <c:pt idx="9">
                  <c:v>1.1250000000000001E-4</c:v>
                </c:pt>
                <c:pt idx="10">
                  <c:v>1.25E-4</c:v>
                </c:pt>
                <c:pt idx="11">
                  <c:v>1.3750000000000001E-4</c:v>
                </c:pt>
                <c:pt idx="12">
                  <c:v>1.5000000000000001E-4</c:v>
                </c:pt>
                <c:pt idx="13">
                  <c:v>1.6250000000000002E-4</c:v>
                </c:pt>
                <c:pt idx="14">
                  <c:v>1.75E-4</c:v>
                </c:pt>
                <c:pt idx="15">
                  <c:v>1.875E-4</c:v>
                </c:pt>
                <c:pt idx="16">
                  <c:v>2.0000000000000001E-4</c:v>
                </c:pt>
                <c:pt idx="17">
                  <c:v>2.1250000000000002E-4</c:v>
                </c:pt>
                <c:pt idx="18">
                  <c:v>2.2500000000000002E-4</c:v>
                </c:pt>
                <c:pt idx="19">
                  <c:v>2.375E-4</c:v>
                </c:pt>
                <c:pt idx="20">
                  <c:v>2.5000000000000001E-4</c:v>
                </c:pt>
                <c:pt idx="21">
                  <c:v>2.6250000000000004E-4</c:v>
                </c:pt>
                <c:pt idx="22">
                  <c:v>2.7500000000000002E-4</c:v>
                </c:pt>
                <c:pt idx="23">
                  <c:v>2.875E-4</c:v>
                </c:pt>
                <c:pt idx="24">
                  <c:v>3.0000000000000003E-4</c:v>
                </c:pt>
                <c:pt idx="25">
                  <c:v>3.1250000000000001E-4</c:v>
                </c:pt>
                <c:pt idx="26">
                  <c:v>3.2500000000000004E-4</c:v>
                </c:pt>
                <c:pt idx="27">
                  <c:v>3.3750000000000002E-4</c:v>
                </c:pt>
                <c:pt idx="28">
                  <c:v>3.5E-4</c:v>
                </c:pt>
                <c:pt idx="29">
                  <c:v>3.6250000000000003E-4</c:v>
                </c:pt>
                <c:pt idx="30">
                  <c:v>3.7500000000000001E-4</c:v>
                </c:pt>
                <c:pt idx="31">
                  <c:v>3.8750000000000004E-4</c:v>
                </c:pt>
                <c:pt idx="32">
                  <c:v>4.0000000000000002E-4</c:v>
                </c:pt>
              </c:numCache>
            </c:numRef>
          </c:xVal>
          <c:yVal>
            <c:numRef>
              <c:f>distorsione!$F$6:$F$38</c:f>
              <c:numCache>
                <c:formatCode>0.000</c:formatCode>
                <c:ptCount val="33"/>
                <c:pt idx="0">
                  <c:v>2</c:v>
                </c:pt>
                <c:pt idx="1">
                  <c:v>1.7052803287081846</c:v>
                </c:pt>
                <c:pt idx="2">
                  <c:v>0.90798099947909372</c:v>
                </c:pt>
                <c:pt idx="3">
                  <c:v>-0.15691819145568964</c:v>
                </c:pt>
                <c:pt idx="4">
                  <c:v>-1.1755705045849461</c:v>
                </c:pt>
                <c:pt idx="5">
                  <c:v>-1.847759065022573</c:v>
                </c:pt>
                <c:pt idx="6">
                  <c:v>-1.9753766811902755</c:v>
                </c:pt>
                <c:pt idx="7">
                  <c:v>-1.5208119312000616</c:v>
                </c:pt>
                <c:pt idx="8">
                  <c:v>-0.61803398874989524</c:v>
                </c:pt>
                <c:pt idx="9">
                  <c:v>0.46689072771181117</c:v>
                </c:pt>
                <c:pt idx="10">
                  <c:v>1.4142135623730947</c:v>
                </c:pt>
                <c:pt idx="11">
                  <c:v>1.9447398407953533</c:v>
                </c:pt>
                <c:pt idx="12">
                  <c:v>1.9021130325903073</c:v>
                </c:pt>
                <c:pt idx="13">
                  <c:v>1.2988960966603684</c:v>
                </c:pt>
                <c:pt idx="14">
                  <c:v>0.31286893008046418</c:v>
                </c:pt>
                <c:pt idx="15">
                  <c:v>-0.76536686473017967</c:v>
                </c:pt>
                <c:pt idx="16">
                  <c:v>-1.6180339887498945</c:v>
                </c:pt>
                <c:pt idx="17">
                  <c:v>-1.9938346674662557</c:v>
                </c:pt>
                <c:pt idx="18">
                  <c:v>-1.7820130483767354</c:v>
                </c:pt>
                <c:pt idx="19">
                  <c:v>-1.0449971294319007</c:v>
                </c:pt>
                <c:pt idx="20">
                  <c:v>-9.8011876392689601E-16</c:v>
                </c:pt>
                <c:pt idx="21">
                  <c:v>1.0449971294318992</c:v>
                </c:pt>
                <c:pt idx="22">
                  <c:v>1.782013048376736</c:v>
                </c:pt>
                <c:pt idx="23">
                  <c:v>1.9938346674662561</c:v>
                </c:pt>
                <c:pt idx="24">
                  <c:v>1.6180339887498956</c:v>
                </c:pt>
                <c:pt idx="25">
                  <c:v>0.76536686473018145</c:v>
                </c:pt>
                <c:pt idx="26">
                  <c:v>-0.31286893008046229</c:v>
                </c:pt>
                <c:pt idx="27">
                  <c:v>-1.2988960966603671</c:v>
                </c:pt>
                <c:pt idx="28">
                  <c:v>-1.9021130325903068</c:v>
                </c:pt>
                <c:pt idx="29">
                  <c:v>-1.944739840795352</c:v>
                </c:pt>
                <c:pt idx="30">
                  <c:v>-1.4142135623730923</c:v>
                </c:pt>
                <c:pt idx="31">
                  <c:v>-0.4668907277118079</c:v>
                </c:pt>
                <c:pt idx="32">
                  <c:v>0.61803398874989679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EE3-4421-9161-401C13521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546496"/>
        <c:axId val="129556480"/>
      </c:scatterChart>
      <c:valAx>
        <c:axId val="12954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556480"/>
        <c:crosses val="autoZero"/>
        <c:crossBetween val="midCat"/>
      </c:valAx>
      <c:valAx>
        <c:axId val="129556480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1295464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distorsione!$AB$7</c:f>
              <c:strCache>
                <c:ptCount val="1"/>
                <c:pt idx="0">
                  <c:v>VO</c:v>
                </c:pt>
              </c:strCache>
            </c:strRef>
          </c:tx>
          <c:marker>
            <c:symbol val="none"/>
          </c:marker>
          <c:xVal>
            <c:numRef>
              <c:f>distorsione!$Z$8:$Z$40</c:f>
              <c:numCache>
                <c:formatCode>General</c:formatCode>
                <c:ptCount val="33"/>
                <c:pt idx="0">
                  <c:v>0</c:v>
                </c:pt>
                <c:pt idx="1">
                  <c:v>1.2500000000000001E-5</c:v>
                </c:pt>
                <c:pt idx="2">
                  <c:v>2.5000000000000001E-5</c:v>
                </c:pt>
                <c:pt idx="3">
                  <c:v>3.7500000000000003E-5</c:v>
                </c:pt>
                <c:pt idx="4">
                  <c:v>5.0000000000000002E-5</c:v>
                </c:pt>
                <c:pt idx="5">
                  <c:v>6.2500000000000001E-5</c:v>
                </c:pt>
                <c:pt idx="6">
                  <c:v>7.5000000000000007E-5</c:v>
                </c:pt>
                <c:pt idx="7">
                  <c:v>8.7499999999999999E-5</c:v>
                </c:pt>
                <c:pt idx="8">
                  <c:v>1E-4</c:v>
                </c:pt>
                <c:pt idx="9">
                  <c:v>1.1250000000000001E-4</c:v>
                </c:pt>
                <c:pt idx="10">
                  <c:v>1.25E-4</c:v>
                </c:pt>
                <c:pt idx="11">
                  <c:v>1.3750000000000001E-4</c:v>
                </c:pt>
                <c:pt idx="12">
                  <c:v>1.5000000000000001E-4</c:v>
                </c:pt>
                <c:pt idx="13">
                  <c:v>1.6250000000000002E-4</c:v>
                </c:pt>
                <c:pt idx="14">
                  <c:v>1.75E-4</c:v>
                </c:pt>
                <c:pt idx="15">
                  <c:v>1.875E-4</c:v>
                </c:pt>
                <c:pt idx="16">
                  <c:v>2.0000000000000001E-4</c:v>
                </c:pt>
                <c:pt idx="17">
                  <c:v>2.1250000000000002E-4</c:v>
                </c:pt>
                <c:pt idx="18">
                  <c:v>2.2500000000000002E-4</c:v>
                </c:pt>
                <c:pt idx="19">
                  <c:v>2.375E-4</c:v>
                </c:pt>
                <c:pt idx="20">
                  <c:v>2.5000000000000001E-4</c:v>
                </c:pt>
                <c:pt idx="21">
                  <c:v>2.6250000000000004E-4</c:v>
                </c:pt>
                <c:pt idx="22">
                  <c:v>2.7500000000000002E-4</c:v>
                </c:pt>
                <c:pt idx="23">
                  <c:v>2.875E-4</c:v>
                </c:pt>
                <c:pt idx="24">
                  <c:v>3.0000000000000003E-4</c:v>
                </c:pt>
                <c:pt idx="25">
                  <c:v>3.1250000000000001E-4</c:v>
                </c:pt>
                <c:pt idx="26">
                  <c:v>3.2500000000000004E-4</c:v>
                </c:pt>
                <c:pt idx="27">
                  <c:v>3.3750000000000002E-4</c:v>
                </c:pt>
                <c:pt idx="28">
                  <c:v>3.5E-4</c:v>
                </c:pt>
                <c:pt idx="29">
                  <c:v>3.6250000000000003E-4</c:v>
                </c:pt>
                <c:pt idx="30">
                  <c:v>3.7500000000000001E-4</c:v>
                </c:pt>
                <c:pt idx="31">
                  <c:v>3.8750000000000004E-4</c:v>
                </c:pt>
                <c:pt idx="32">
                  <c:v>4.0000000000000002E-4</c:v>
                </c:pt>
              </c:numCache>
            </c:numRef>
          </c:xVal>
          <c:yVal>
            <c:numRef>
              <c:f>distorsione!$AB$8:$AB$40</c:f>
              <c:numCache>
                <c:formatCode>0.000</c:formatCode>
                <c:ptCount val="33"/>
                <c:pt idx="0">
                  <c:v>1.102633609417758E-15</c:v>
                </c:pt>
                <c:pt idx="1">
                  <c:v>-3.444150891285807</c:v>
                </c:pt>
                <c:pt idx="2">
                  <c:v>-6.3639610306789276</c:v>
                </c:pt>
                <c:pt idx="3">
                  <c:v>-8.3149157926015818</c:v>
                </c:pt>
                <c:pt idx="4">
                  <c:v>-9</c:v>
                </c:pt>
                <c:pt idx="5">
                  <c:v>-8.31491579260158</c:v>
                </c:pt>
                <c:pt idx="6">
                  <c:v>-6.3639610306789232</c:v>
                </c:pt>
                <c:pt idx="7">
                  <c:v>-3.4441508912858136</c:v>
                </c:pt>
                <c:pt idx="8">
                  <c:v>-2.205267218835516E-15</c:v>
                </c:pt>
                <c:pt idx="9">
                  <c:v>3.4441508912858096</c:v>
                </c:pt>
                <c:pt idx="10">
                  <c:v>6.3639610306789258</c:v>
                </c:pt>
                <c:pt idx="11">
                  <c:v>8.3149157926015818</c:v>
                </c:pt>
                <c:pt idx="12">
                  <c:v>9</c:v>
                </c:pt>
                <c:pt idx="13">
                  <c:v>8.31491579260158</c:v>
                </c:pt>
                <c:pt idx="14">
                  <c:v>6.3639610306789347</c:v>
                </c:pt>
                <c:pt idx="15">
                  <c:v>3.4441508912857999</c:v>
                </c:pt>
                <c:pt idx="16">
                  <c:v>3.307900828253274E-15</c:v>
                </c:pt>
                <c:pt idx="17">
                  <c:v>-3.4441508912858083</c:v>
                </c:pt>
                <c:pt idx="18">
                  <c:v>-6.3639610306789312</c:v>
                </c:pt>
                <c:pt idx="19">
                  <c:v>-8.3149157926015782</c:v>
                </c:pt>
                <c:pt idx="20">
                  <c:v>-9</c:v>
                </c:pt>
                <c:pt idx="21">
                  <c:v>-8.3149157926015747</c:v>
                </c:pt>
                <c:pt idx="22">
                  <c:v>-6.3639610306789249</c:v>
                </c:pt>
                <c:pt idx="23">
                  <c:v>-3.4441508912858154</c:v>
                </c:pt>
                <c:pt idx="24">
                  <c:v>1.1576677116931222E-14</c:v>
                </c:pt>
                <c:pt idx="25">
                  <c:v>3.4441508912858074</c:v>
                </c:pt>
                <c:pt idx="26">
                  <c:v>6.3639610306789303</c:v>
                </c:pt>
                <c:pt idx="27">
                  <c:v>8.3149157926015835</c:v>
                </c:pt>
                <c:pt idx="28">
                  <c:v>9</c:v>
                </c:pt>
                <c:pt idx="29">
                  <c:v>8.3149157926015818</c:v>
                </c:pt>
                <c:pt idx="30">
                  <c:v>6.3639610306789258</c:v>
                </c:pt>
                <c:pt idx="31">
                  <c:v>3.4441508912858021</c:v>
                </c:pt>
                <c:pt idx="32">
                  <c:v>-1.0474043507513464E-14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B6E-47A1-A522-6C17FB79E4D8}"/>
            </c:ext>
          </c:extLst>
        </c:ser>
        <c:ser>
          <c:idx val="1"/>
          <c:order val="1"/>
          <c:tx>
            <c:strRef>
              <c:f>distorsione!$AC$7</c:f>
              <c:strCache>
                <c:ptCount val="1"/>
                <c:pt idx="0">
                  <c:v>V2</c:v>
                </c:pt>
              </c:strCache>
            </c:strRef>
          </c:tx>
          <c:marker>
            <c:symbol val="none"/>
          </c:marker>
          <c:xVal>
            <c:numRef>
              <c:f>distorsione!$Z$8:$Z$40</c:f>
              <c:numCache>
                <c:formatCode>General</c:formatCode>
                <c:ptCount val="33"/>
                <c:pt idx="0">
                  <c:v>0</c:v>
                </c:pt>
                <c:pt idx="1">
                  <c:v>1.2500000000000001E-5</c:v>
                </c:pt>
                <c:pt idx="2">
                  <c:v>2.5000000000000001E-5</c:v>
                </c:pt>
                <c:pt idx="3">
                  <c:v>3.7500000000000003E-5</c:v>
                </c:pt>
                <c:pt idx="4">
                  <c:v>5.0000000000000002E-5</c:v>
                </c:pt>
                <c:pt idx="5">
                  <c:v>6.2500000000000001E-5</c:v>
                </c:pt>
                <c:pt idx="6">
                  <c:v>7.5000000000000007E-5</c:v>
                </c:pt>
                <c:pt idx="7">
                  <c:v>8.7499999999999999E-5</c:v>
                </c:pt>
                <c:pt idx="8">
                  <c:v>1E-4</c:v>
                </c:pt>
                <c:pt idx="9">
                  <c:v>1.1250000000000001E-4</c:v>
                </c:pt>
                <c:pt idx="10">
                  <c:v>1.25E-4</c:v>
                </c:pt>
                <c:pt idx="11">
                  <c:v>1.3750000000000001E-4</c:v>
                </c:pt>
                <c:pt idx="12">
                  <c:v>1.5000000000000001E-4</c:v>
                </c:pt>
                <c:pt idx="13">
                  <c:v>1.6250000000000002E-4</c:v>
                </c:pt>
                <c:pt idx="14">
                  <c:v>1.75E-4</c:v>
                </c:pt>
                <c:pt idx="15">
                  <c:v>1.875E-4</c:v>
                </c:pt>
                <c:pt idx="16">
                  <c:v>2.0000000000000001E-4</c:v>
                </c:pt>
                <c:pt idx="17">
                  <c:v>2.1250000000000002E-4</c:v>
                </c:pt>
                <c:pt idx="18">
                  <c:v>2.2500000000000002E-4</c:v>
                </c:pt>
                <c:pt idx="19">
                  <c:v>2.375E-4</c:v>
                </c:pt>
                <c:pt idx="20">
                  <c:v>2.5000000000000001E-4</c:v>
                </c:pt>
                <c:pt idx="21">
                  <c:v>2.6250000000000004E-4</c:v>
                </c:pt>
                <c:pt idx="22">
                  <c:v>2.7500000000000002E-4</c:v>
                </c:pt>
                <c:pt idx="23">
                  <c:v>2.875E-4</c:v>
                </c:pt>
                <c:pt idx="24">
                  <c:v>3.0000000000000003E-4</c:v>
                </c:pt>
                <c:pt idx="25">
                  <c:v>3.1250000000000001E-4</c:v>
                </c:pt>
                <c:pt idx="26">
                  <c:v>3.2500000000000004E-4</c:v>
                </c:pt>
                <c:pt idx="27">
                  <c:v>3.3750000000000002E-4</c:v>
                </c:pt>
                <c:pt idx="28">
                  <c:v>3.5E-4</c:v>
                </c:pt>
                <c:pt idx="29">
                  <c:v>3.6250000000000003E-4</c:v>
                </c:pt>
                <c:pt idx="30">
                  <c:v>3.7500000000000001E-4</c:v>
                </c:pt>
                <c:pt idx="31">
                  <c:v>3.8750000000000004E-4</c:v>
                </c:pt>
                <c:pt idx="32">
                  <c:v>4.0000000000000002E-4</c:v>
                </c:pt>
              </c:numCache>
            </c:numRef>
          </c:xVal>
          <c:yVal>
            <c:numRef>
              <c:f>distorsione!$AC$8:$AC$40</c:f>
              <c:numCache>
                <c:formatCode>0.000</c:formatCode>
                <c:ptCount val="33"/>
                <c:pt idx="0">
                  <c:v>-4.2426406871192848</c:v>
                </c:pt>
                <c:pt idx="1">
                  <c:v>-6</c:v>
                </c:pt>
                <c:pt idx="2">
                  <c:v>-4.2426406871192857</c:v>
                </c:pt>
                <c:pt idx="3">
                  <c:v>3.8588923723104074E-15</c:v>
                </c:pt>
                <c:pt idx="4">
                  <c:v>4.2426406871192839</c:v>
                </c:pt>
                <c:pt idx="5">
                  <c:v>6</c:v>
                </c:pt>
                <c:pt idx="6">
                  <c:v>4.242640687119283</c:v>
                </c:pt>
                <c:pt idx="7">
                  <c:v>2.205267218835516E-15</c:v>
                </c:pt>
                <c:pt idx="8">
                  <c:v>-4.2426406871192874</c:v>
                </c:pt>
                <c:pt idx="9">
                  <c:v>-6</c:v>
                </c:pt>
                <c:pt idx="10">
                  <c:v>-4.242640687119291</c:v>
                </c:pt>
                <c:pt idx="11">
                  <c:v>-2.940356291780688E-15</c:v>
                </c:pt>
                <c:pt idx="12">
                  <c:v>4.2426406871192865</c:v>
                </c:pt>
                <c:pt idx="13">
                  <c:v>6</c:v>
                </c:pt>
                <c:pt idx="14">
                  <c:v>4.242640687119291</c:v>
                </c:pt>
                <c:pt idx="15">
                  <c:v>3.67544536472586E-15</c:v>
                </c:pt>
                <c:pt idx="16">
                  <c:v>-4.2426406871192857</c:v>
                </c:pt>
                <c:pt idx="17">
                  <c:v>-6</c:v>
                </c:pt>
                <c:pt idx="18">
                  <c:v>-4.2426406871192768</c:v>
                </c:pt>
                <c:pt idx="19">
                  <c:v>1.6905747635131974E-14</c:v>
                </c:pt>
                <c:pt idx="20">
                  <c:v>4.2426406871192857</c:v>
                </c:pt>
                <c:pt idx="21">
                  <c:v>6</c:v>
                </c:pt>
                <c:pt idx="22">
                  <c:v>4.2426406871192777</c:v>
                </c:pt>
                <c:pt idx="23">
                  <c:v>5.145623510616204E-15</c:v>
                </c:pt>
                <c:pt idx="24">
                  <c:v>-4.2426406871192999</c:v>
                </c:pt>
                <c:pt idx="25">
                  <c:v>-6</c:v>
                </c:pt>
                <c:pt idx="26">
                  <c:v>-4.2426406871192786</c:v>
                </c:pt>
                <c:pt idx="27">
                  <c:v>1.543556948924163E-14</c:v>
                </c:pt>
                <c:pt idx="28">
                  <c:v>4.2426406871192848</c:v>
                </c:pt>
                <c:pt idx="29">
                  <c:v>6</c:v>
                </c:pt>
                <c:pt idx="30">
                  <c:v>4.2426406871192786</c:v>
                </c:pt>
                <c:pt idx="31">
                  <c:v>-1.4700480416296458E-14</c:v>
                </c:pt>
                <c:pt idx="32">
                  <c:v>-4.2426406871192999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B6E-47A1-A522-6C17FB79E4D8}"/>
            </c:ext>
          </c:extLst>
        </c:ser>
        <c:ser>
          <c:idx val="2"/>
          <c:order val="2"/>
          <c:tx>
            <c:strRef>
              <c:f>distorsione!$AD$7</c:f>
              <c:strCache>
                <c:ptCount val="1"/>
                <c:pt idx="0">
                  <c:v>V4</c:v>
                </c:pt>
              </c:strCache>
            </c:strRef>
          </c:tx>
          <c:marker>
            <c:symbol val="none"/>
          </c:marker>
          <c:xVal>
            <c:numRef>
              <c:f>distorsione!$Z$8:$Z$40</c:f>
              <c:numCache>
                <c:formatCode>General</c:formatCode>
                <c:ptCount val="33"/>
                <c:pt idx="0">
                  <c:v>0</c:v>
                </c:pt>
                <c:pt idx="1">
                  <c:v>1.2500000000000001E-5</c:v>
                </c:pt>
                <c:pt idx="2">
                  <c:v>2.5000000000000001E-5</c:v>
                </c:pt>
                <c:pt idx="3">
                  <c:v>3.7500000000000003E-5</c:v>
                </c:pt>
                <c:pt idx="4">
                  <c:v>5.0000000000000002E-5</c:v>
                </c:pt>
                <c:pt idx="5">
                  <c:v>6.2500000000000001E-5</c:v>
                </c:pt>
                <c:pt idx="6">
                  <c:v>7.5000000000000007E-5</c:v>
                </c:pt>
                <c:pt idx="7">
                  <c:v>8.7499999999999999E-5</c:v>
                </c:pt>
                <c:pt idx="8">
                  <c:v>1E-4</c:v>
                </c:pt>
                <c:pt idx="9">
                  <c:v>1.1250000000000001E-4</c:v>
                </c:pt>
                <c:pt idx="10">
                  <c:v>1.25E-4</c:v>
                </c:pt>
                <c:pt idx="11">
                  <c:v>1.3750000000000001E-4</c:v>
                </c:pt>
                <c:pt idx="12">
                  <c:v>1.5000000000000001E-4</c:v>
                </c:pt>
                <c:pt idx="13">
                  <c:v>1.6250000000000002E-4</c:v>
                </c:pt>
                <c:pt idx="14">
                  <c:v>1.75E-4</c:v>
                </c:pt>
                <c:pt idx="15">
                  <c:v>1.875E-4</c:v>
                </c:pt>
                <c:pt idx="16">
                  <c:v>2.0000000000000001E-4</c:v>
                </c:pt>
                <c:pt idx="17">
                  <c:v>2.1250000000000002E-4</c:v>
                </c:pt>
                <c:pt idx="18">
                  <c:v>2.2500000000000002E-4</c:v>
                </c:pt>
                <c:pt idx="19">
                  <c:v>2.375E-4</c:v>
                </c:pt>
                <c:pt idx="20">
                  <c:v>2.5000000000000001E-4</c:v>
                </c:pt>
                <c:pt idx="21">
                  <c:v>2.6250000000000004E-4</c:v>
                </c:pt>
                <c:pt idx="22">
                  <c:v>2.7500000000000002E-4</c:v>
                </c:pt>
                <c:pt idx="23">
                  <c:v>2.875E-4</c:v>
                </c:pt>
                <c:pt idx="24">
                  <c:v>3.0000000000000003E-4</c:v>
                </c:pt>
                <c:pt idx="25">
                  <c:v>3.1250000000000001E-4</c:v>
                </c:pt>
                <c:pt idx="26">
                  <c:v>3.2500000000000004E-4</c:v>
                </c:pt>
                <c:pt idx="27">
                  <c:v>3.3750000000000002E-4</c:v>
                </c:pt>
                <c:pt idx="28">
                  <c:v>3.5E-4</c:v>
                </c:pt>
                <c:pt idx="29">
                  <c:v>3.6250000000000003E-4</c:v>
                </c:pt>
                <c:pt idx="30">
                  <c:v>3.7500000000000001E-4</c:v>
                </c:pt>
                <c:pt idx="31">
                  <c:v>3.8750000000000004E-4</c:v>
                </c:pt>
                <c:pt idx="32">
                  <c:v>4.0000000000000002E-4</c:v>
                </c:pt>
              </c:numCache>
            </c:numRef>
          </c:xVal>
          <c:yVal>
            <c:numRef>
              <c:f>distorsione!$AD$8:$AD$40</c:f>
              <c:numCache>
                <c:formatCode>0.000</c:formatCode>
                <c:ptCount val="33"/>
                <c:pt idx="0">
                  <c:v>7.3508907294517201E-16</c:v>
                </c:pt>
                <c:pt idx="1">
                  <c:v>-3.1349913882956919</c:v>
                </c:pt>
                <c:pt idx="2">
                  <c:v>-5.3460391451302067</c:v>
                </c:pt>
                <c:pt idx="3">
                  <c:v>-5.9815040023987676</c:v>
                </c:pt>
                <c:pt idx="4">
                  <c:v>-4.8541019662496856</c:v>
                </c:pt>
                <c:pt idx="5">
                  <c:v>-2.2961005941905421</c:v>
                </c:pt>
                <c:pt idx="6">
                  <c:v>0.93860679024138371</c:v>
                </c:pt>
                <c:pt idx="7">
                  <c:v>3.8966882899811024</c:v>
                </c:pt>
                <c:pt idx="8">
                  <c:v>5.706339097770921</c:v>
                </c:pt>
                <c:pt idx="9">
                  <c:v>5.8342195223860607</c:v>
                </c:pt>
                <c:pt idx="10">
                  <c:v>4.2426406871192901</c:v>
                </c:pt>
                <c:pt idx="11">
                  <c:v>1.4006721831354321</c:v>
                </c:pt>
                <c:pt idx="12">
                  <c:v>-1.8541019662496825</c:v>
                </c:pt>
                <c:pt idx="13">
                  <c:v>-4.5624357936001818</c:v>
                </c:pt>
                <c:pt idx="14">
                  <c:v>-5.9261300435708257</c:v>
                </c:pt>
                <c:pt idx="15">
                  <c:v>-5.54327719506772</c:v>
                </c:pt>
                <c:pt idx="16">
                  <c:v>-3.526711513754841</c:v>
                </c:pt>
                <c:pt idx="17">
                  <c:v>-0.47075457436707524</c:v>
                </c:pt>
                <c:pt idx="18">
                  <c:v>2.7239429984372827</c:v>
                </c:pt>
                <c:pt idx="19">
                  <c:v>5.1158409861245477</c:v>
                </c:pt>
                <c:pt idx="20">
                  <c:v>6</c:v>
                </c:pt>
                <c:pt idx="21">
                  <c:v>5.1158409861245513</c:v>
                </c:pt>
                <c:pt idx="22">
                  <c:v>2.7239429984372792</c:v>
                </c:pt>
                <c:pt idx="23">
                  <c:v>-0.47075457436705803</c:v>
                </c:pt>
                <c:pt idx="24">
                  <c:v>-3.5267115137548357</c:v>
                </c:pt>
                <c:pt idx="25">
                  <c:v>-5.5432771950677182</c:v>
                </c:pt>
                <c:pt idx="26">
                  <c:v>-5.9261300435708275</c:v>
                </c:pt>
                <c:pt idx="27">
                  <c:v>-4.5624357936001934</c:v>
                </c:pt>
                <c:pt idx="28">
                  <c:v>-1.8541019662496987</c:v>
                </c:pt>
                <c:pt idx="29">
                  <c:v>1.4006721831354567</c:v>
                </c:pt>
                <c:pt idx="30">
                  <c:v>4.2426406871193008</c:v>
                </c:pt>
                <c:pt idx="31">
                  <c:v>5.8342195223860642</c:v>
                </c:pt>
                <c:pt idx="32">
                  <c:v>5.7063390977709165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B6E-47A1-A522-6C17FB79E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245568"/>
        <c:axId val="131247488"/>
      </c:scatterChart>
      <c:valAx>
        <c:axId val="1312455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tensione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31247488"/>
        <c:crosses val="autoZero"/>
        <c:crossBetween val="midCat"/>
      </c:valAx>
      <c:valAx>
        <c:axId val="1312474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tempo</a:t>
                </a:r>
              </a:p>
            </c:rich>
          </c:tx>
          <c:overlay val="0"/>
        </c:title>
        <c:numFmt formatCode="0.000" sourceLinked="1"/>
        <c:majorTickMark val="none"/>
        <c:minorTickMark val="none"/>
        <c:tickLblPos val="nextTo"/>
        <c:crossAx val="1312455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distorsione!$AE$6</c:f>
              <c:strCache>
                <c:ptCount val="1"/>
                <c:pt idx="0">
                  <c:v>Vs</c:v>
                </c:pt>
              </c:strCache>
            </c:strRef>
          </c:tx>
          <c:marker>
            <c:symbol val="none"/>
          </c:marker>
          <c:xVal>
            <c:numRef>
              <c:f>distorsione!$Z$8:$Z$40</c:f>
              <c:numCache>
                <c:formatCode>General</c:formatCode>
                <c:ptCount val="33"/>
                <c:pt idx="0">
                  <c:v>0</c:v>
                </c:pt>
                <c:pt idx="1">
                  <c:v>1.2500000000000001E-5</c:v>
                </c:pt>
                <c:pt idx="2">
                  <c:v>2.5000000000000001E-5</c:v>
                </c:pt>
                <c:pt idx="3">
                  <c:v>3.7500000000000003E-5</c:v>
                </c:pt>
                <c:pt idx="4">
                  <c:v>5.0000000000000002E-5</c:v>
                </c:pt>
                <c:pt idx="5">
                  <c:v>6.2500000000000001E-5</c:v>
                </c:pt>
                <c:pt idx="6">
                  <c:v>7.5000000000000007E-5</c:v>
                </c:pt>
                <c:pt idx="7">
                  <c:v>8.7499999999999999E-5</c:v>
                </c:pt>
                <c:pt idx="8">
                  <c:v>1E-4</c:v>
                </c:pt>
                <c:pt idx="9">
                  <c:v>1.1250000000000001E-4</c:v>
                </c:pt>
                <c:pt idx="10">
                  <c:v>1.25E-4</c:v>
                </c:pt>
                <c:pt idx="11">
                  <c:v>1.3750000000000001E-4</c:v>
                </c:pt>
                <c:pt idx="12">
                  <c:v>1.5000000000000001E-4</c:v>
                </c:pt>
                <c:pt idx="13">
                  <c:v>1.6250000000000002E-4</c:v>
                </c:pt>
                <c:pt idx="14">
                  <c:v>1.75E-4</c:v>
                </c:pt>
                <c:pt idx="15">
                  <c:v>1.875E-4</c:v>
                </c:pt>
                <c:pt idx="16">
                  <c:v>2.0000000000000001E-4</c:v>
                </c:pt>
                <c:pt idx="17">
                  <c:v>2.1250000000000002E-4</c:v>
                </c:pt>
                <c:pt idx="18">
                  <c:v>2.2500000000000002E-4</c:v>
                </c:pt>
                <c:pt idx="19">
                  <c:v>2.375E-4</c:v>
                </c:pt>
                <c:pt idx="20">
                  <c:v>2.5000000000000001E-4</c:v>
                </c:pt>
                <c:pt idx="21">
                  <c:v>2.6250000000000004E-4</c:v>
                </c:pt>
                <c:pt idx="22">
                  <c:v>2.7500000000000002E-4</c:v>
                </c:pt>
                <c:pt idx="23">
                  <c:v>2.875E-4</c:v>
                </c:pt>
                <c:pt idx="24">
                  <c:v>3.0000000000000003E-4</c:v>
                </c:pt>
                <c:pt idx="25">
                  <c:v>3.1250000000000001E-4</c:v>
                </c:pt>
                <c:pt idx="26">
                  <c:v>3.2500000000000004E-4</c:v>
                </c:pt>
                <c:pt idx="27">
                  <c:v>3.3750000000000002E-4</c:v>
                </c:pt>
                <c:pt idx="28">
                  <c:v>3.5E-4</c:v>
                </c:pt>
                <c:pt idx="29">
                  <c:v>3.6250000000000003E-4</c:v>
                </c:pt>
                <c:pt idx="30">
                  <c:v>3.7500000000000001E-4</c:v>
                </c:pt>
                <c:pt idx="31">
                  <c:v>3.8750000000000004E-4</c:v>
                </c:pt>
                <c:pt idx="32">
                  <c:v>4.0000000000000002E-4</c:v>
                </c:pt>
              </c:numCache>
            </c:numRef>
          </c:xVal>
          <c:yVal>
            <c:numRef>
              <c:f>distorsione!$AE$7:$AE$39</c:f>
              <c:numCache>
                <c:formatCode>0.000</c:formatCode>
                <c:ptCount val="33"/>
                <c:pt idx="0">
                  <c:v>-4.242640687119283</c:v>
                </c:pt>
                <c:pt idx="1">
                  <c:v>-12.579142279581498</c:v>
                </c:pt>
                <c:pt idx="2">
                  <c:v>-15.952640862928419</c:v>
                </c:pt>
                <c:pt idx="3">
                  <c:v>-14.296419795000347</c:v>
                </c:pt>
                <c:pt idx="4">
                  <c:v>-9.6114612791304026</c:v>
                </c:pt>
                <c:pt idx="5">
                  <c:v>-4.6110163867921221</c:v>
                </c:pt>
                <c:pt idx="6">
                  <c:v>-1.1827135533182564</c:v>
                </c:pt>
                <c:pt idx="7">
                  <c:v>0.45253739869529097</c:v>
                </c:pt>
                <c:pt idx="8">
                  <c:v>1.4636984106516318</c:v>
                </c:pt>
                <c:pt idx="9">
                  <c:v>3.2783704136718703</c:v>
                </c:pt>
                <c:pt idx="10">
                  <c:v>6.3639610306789249</c:v>
                </c:pt>
                <c:pt idx="11">
                  <c:v>9.7155879757370105</c:v>
                </c:pt>
                <c:pt idx="12">
                  <c:v>11.388538720869605</c:v>
                </c:pt>
                <c:pt idx="13">
                  <c:v>9.7524799990013982</c:v>
                </c:pt>
                <c:pt idx="14">
                  <c:v>4.6804716742274</c:v>
                </c:pt>
                <c:pt idx="15">
                  <c:v>-2.0991263037819166</c:v>
                </c:pt>
                <c:pt idx="16">
                  <c:v>-7.7693522008741231</c:v>
                </c:pt>
                <c:pt idx="17">
                  <c:v>-9.9149054656528843</c:v>
                </c:pt>
                <c:pt idx="18">
                  <c:v>-7.8826587193609257</c:v>
                </c:pt>
                <c:pt idx="19">
                  <c:v>-3.1990748064770127</c:v>
                </c:pt>
                <c:pt idx="20">
                  <c:v>1.2426406871192857</c:v>
                </c:pt>
                <c:pt idx="21">
                  <c:v>2.8009251935229766</c:v>
                </c:pt>
                <c:pt idx="22">
                  <c:v>0.60262265487763189</c:v>
                </c:pt>
                <c:pt idx="23">
                  <c:v>-3.9149054656528683</c:v>
                </c:pt>
                <c:pt idx="24">
                  <c:v>-7.769352200874124</c:v>
                </c:pt>
                <c:pt idx="25">
                  <c:v>-8.0991263037819117</c:v>
                </c:pt>
                <c:pt idx="26">
                  <c:v>-3.8048097000111758</c:v>
                </c:pt>
                <c:pt idx="27">
                  <c:v>3.7524799990014062</c:v>
                </c:pt>
                <c:pt idx="28">
                  <c:v>11.388538720869585</c:v>
                </c:pt>
                <c:pt idx="29">
                  <c:v>15.715587975737039</c:v>
                </c:pt>
                <c:pt idx="30">
                  <c:v>14.849242404917504</c:v>
                </c:pt>
                <c:pt idx="31">
                  <c:v>9.2783704136718512</c:v>
                </c:pt>
                <c:pt idx="32">
                  <c:v>1.463698410651606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763-4BDE-92AE-E3336FA4E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992960"/>
        <c:axId val="131999232"/>
      </c:scatterChart>
      <c:valAx>
        <c:axId val="1319929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tensione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31999232"/>
        <c:crosses val="autoZero"/>
        <c:crossBetween val="midCat"/>
      </c:valAx>
      <c:valAx>
        <c:axId val="131999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tempo</a:t>
                </a:r>
              </a:p>
            </c:rich>
          </c:tx>
          <c:overlay val="0"/>
        </c:title>
        <c:numFmt formatCode="0.000" sourceLinked="1"/>
        <c:majorTickMark val="none"/>
        <c:minorTickMark val="none"/>
        <c:tickLblPos val="nextTo"/>
        <c:crossAx val="1319929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distorsione!$AF$6</c:f>
              <c:strCache>
                <c:ptCount val="1"/>
                <c:pt idx="0">
                  <c:v>Vd</c:v>
                </c:pt>
              </c:strCache>
            </c:strRef>
          </c:tx>
          <c:marker>
            <c:symbol val="none"/>
          </c:marker>
          <c:xVal>
            <c:numRef>
              <c:f>distorsione!$Z$8:$Z$40</c:f>
              <c:numCache>
                <c:formatCode>General</c:formatCode>
                <c:ptCount val="33"/>
                <c:pt idx="0">
                  <c:v>0</c:v>
                </c:pt>
                <c:pt idx="1">
                  <c:v>1.2500000000000001E-5</c:v>
                </c:pt>
                <c:pt idx="2">
                  <c:v>2.5000000000000001E-5</c:v>
                </c:pt>
                <c:pt idx="3">
                  <c:v>3.7500000000000003E-5</c:v>
                </c:pt>
                <c:pt idx="4">
                  <c:v>5.0000000000000002E-5</c:v>
                </c:pt>
                <c:pt idx="5">
                  <c:v>6.2500000000000001E-5</c:v>
                </c:pt>
                <c:pt idx="6">
                  <c:v>7.5000000000000007E-5</c:v>
                </c:pt>
                <c:pt idx="7">
                  <c:v>8.7499999999999999E-5</c:v>
                </c:pt>
                <c:pt idx="8">
                  <c:v>1E-4</c:v>
                </c:pt>
                <c:pt idx="9">
                  <c:v>1.1250000000000001E-4</c:v>
                </c:pt>
                <c:pt idx="10">
                  <c:v>1.25E-4</c:v>
                </c:pt>
                <c:pt idx="11">
                  <c:v>1.3750000000000001E-4</c:v>
                </c:pt>
                <c:pt idx="12">
                  <c:v>1.5000000000000001E-4</c:v>
                </c:pt>
                <c:pt idx="13">
                  <c:v>1.6250000000000002E-4</c:v>
                </c:pt>
                <c:pt idx="14">
                  <c:v>1.75E-4</c:v>
                </c:pt>
                <c:pt idx="15">
                  <c:v>1.875E-4</c:v>
                </c:pt>
                <c:pt idx="16">
                  <c:v>2.0000000000000001E-4</c:v>
                </c:pt>
                <c:pt idx="17">
                  <c:v>2.1250000000000002E-4</c:v>
                </c:pt>
                <c:pt idx="18">
                  <c:v>2.2500000000000002E-4</c:v>
                </c:pt>
                <c:pt idx="19">
                  <c:v>2.375E-4</c:v>
                </c:pt>
                <c:pt idx="20">
                  <c:v>2.5000000000000001E-4</c:v>
                </c:pt>
                <c:pt idx="21">
                  <c:v>2.6250000000000004E-4</c:v>
                </c:pt>
                <c:pt idx="22">
                  <c:v>2.7500000000000002E-4</c:v>
                </c:pt>
                <c:pt idx="23">
                  <c:v>2.875E-4</c:v>
                </c:pt>
                <c:pt idx="24">
                  <c:v>3.0000000000000003E-4</c:v>
                </c:pt>
                <c:pt idx="25">
                  <c:v>3.1250000000000001E-4</c:v>
                </c:pt>
                <c:pt idx="26">
                  <c:v>3.2500000000000004E-4</c:v>
                </c:pt>
                <c:pt idx="27">
                  <c:v>3.3750000000000002E-4</c:v>
                </c:pt>
                <c:pt idx="28">
                  <c:v>3.5E-4</c:v>
                </c:pt>
                <c:pt idx="29">
                  <c:v>3.6250000000000003E-4</c:v>
                </c:pt>
                <c:pt idx="30">
                  <c:v>3.7500000000000001E-4</c:v>
                </c:pt>
                <c:pt idx="31">
                  <c:v>3.8750000000000004E-4</c:v>
                </c:pt>
                <c:pt idx="32">
                  <c:v>4.0000000000000002E-4</c:v>
                </c:pt>
              </c:numCache>
            </c:numRef>
          </c:xVal>
          <c:yVal>
            <c:numRef>
              <c:f>distorsione!$AF$7:$AF$39</c:f>
              <c:numCache>
                <c:formatCode>0.000</c:formatCode>
                <c:ptCount val="33"/>
                <c:pt idx="0">
                  <c:v>-4.2426406871192857</c:v>
                </c:pt>
                <c:pt idx="1">
                  <c:v>-2.8650086117043081</c:v>
                </c:pt>
                <c:pt idx="2">
                  <c:v>1.1033984580109211</c:v>
                </c:pt>
                <c:pt idx="3">
                  <c:v>5.9815040023987711</c:v>
                </c:pt>
                <c:pt idx="4">
                  <c:v>9.0967426533689704</c:v>
                </c:pt>
                <c:pt idx="5">
                  <c:v>8.2961005941905412</c:v>
                </c:pt>
                <c:pt idx="6">
                  <c:v>3.3040338968778995</c:v>
                </c:pt>
                <c:pt idx="7">
                  <c:v>-3.8966882899811002</c:v>
                </c:pt>
                <c:pt idx="8">
                  <c:v>-9.9489797848902093</c:v>
                </c:pt>
                <c:pt idx="9">
                  <c:v>-11.834219522386061</c:v>
                </c:pt>
                <c:pt idx="10">
                  <c:v>-8.485281374238582</c:v>
                </c:pt>
                <c:pt idx="11">
                  <c:v>-1.400672183135435</c:v>
                </c:pt>
                <c:pt idx="12">
                  <c:v>6.0967426533689686</c:v>
                </c:pt>
                <c:pt idx="13">
                  <c:v>10.562435793600182</c:v>
                </c:pt>
                <c:pt idx="14">
                  <c:v>10.168770730690117</c:v>
                </c:pt>
                <c:pt idx="15">
                  <c:v>5.5432771950677235</c:v>
                </c:pt>
                <c:pt idx="16">
                  <c:v>-0.71592917336444462</c:v>
                </c:pt>
                <c:pt idx="17">
                  <c:v>-5.5292454256329249</c:v>
                </c:pt>
                <c:pt idx="18">
                  <c:v>-6.966583685556559</c:v>
                </c:pt>
                <c:pt idx="19">
                  <c:v>-5.1158409861245309</c:v>
                </c:pt>
                <c:pt idx="20">
                  <c:v>-1.7573593128807143</c:v>
                </c:pt>
                <c:pt idx="21">
                  <c:v>0.88415901387544871</c:v>
                </c:pt>
                <c:pt idx="22">
                  <c:v>1.5186976886819985</c:v>
                </c:pt>
                <c:pt idx="23">
                  <c:v>0.47075457436706319</c:v>
                </c:pt>
                <c:pt idx="24">
                  <c:v>-0.71592917336446416</c:v>
                </c:pt>
                <c:pt idx="25">
                  <c:v>-0.45672280493228179</c:v>
                </c:pt>
                <c:pt idx="26">
                  <c:v>1.683489356451549</c:v>
                </c:pt>
                <c:pt idx="27">
                  <c:v>4.5624357936002085</c:v>
                </c:pt>
                <c:pt idx="28">
                  <c:v>6.0967426533689837</c:v>
                </c:pt>
                <c:pt idx="29">
                  <c:v>4.5993278168645428</c:v>
                </c:pt>
                <c:pt idx="30">
                  <c:v>-2.2204460492503131E-14</c:v>
                </c:pt>
                <c:pt idx="31">
                  <c:v>-5.8342195223860793</c:v>
                </c:pt>
                <c:pt idx="32">
                  <c:v>-9.9489797848902164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D6C-4838-B6E2-D44AD6372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56576"/>
        <c:axId val="132058496"/>
      </c:scatterChart>
      <c:valAx>
        <c:axId val="1320565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tempo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32058496"/>
        <c:crosses val="autoZero"/>
        <c:crossBetween val="midCat"/>
      </c:valAx>
      <c:valAx>
        <c:axId val="1320584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tensione</a:t>
                </a:r>
              </a:p>
            </c:rich>
          </c:tx>
          <c:overlay val="0"/>
        </c:title>
        <c:numFmt formatCode="0.000" sourceLinked="1"/>
        <c:majorTickMark val="none"/>
        <c:minorTickMark val="none"/>
        <c:tickLblPos val="nextTo"/>
        <c:crossAx val="132056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</xdr:row>
      <xdr:rowOff>47625</xdr:rowOff>
    </xdr:from>
    <xdr:to>
      <xdr:col>12</xdr:col>
      <xdr:colOff>561975</xdr:colOff>
      <xdr:row>12</xdr:row>
      <xdr:rowOff>57150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12</xdr:row>
      <xdr:rowOff>136524</xdr:rowOff>
    </xdr:from>
    <xdr:to>
      <xdr:col>12</xdr:col>
      <xdr:colOff>581025</xdr:colOff>
      <xdr:row>25</xdr:row>
      <xdr:rowOff>114299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141440</xdr:colOff>
      <xdr:row>25</xdr:row>
      <xdr:rowOff>122903</xdr:rowOff>
    </xdr:from>
    <xdr:to>
      <xdr:col>12</xdr:col>
      <xdr:colOff>583791</xdr:colOff>
      <xdr:row>36</xdr:row>
      <xdr:rowOff>81935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389195</xdr:colOff>
      <xdr:row>40</xdr:row>
      <xdr:rowOff>153628</xdr:rowOff>
    </xdr:from>
    <xdr:to>
      <xdr:col>13</xdr:col>
      <xdr:colOff>5987</xdr:colOff>
      <xdr:row>59</xdr:row>
      <xdr:rowOff>122957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67743" y="7968225"/>
          <a:ext cx="3723809" cy="36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233722</xdr:colOff>
      <xdr:row>14</xdr:row>
      <xdr:rowOff>130470</xdr:rowOff>
    </xdr:from>
    <xdr:to>
      <xdr:col>15</xdr:col>
      <xdr:colOff>598714</xdr:colOff>
      <xdr:row>26</xdr:row>
      <xdr:rowOff>54428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258535</xdr:colOff>
      <xdr:row>27</xdr:row>
      <xdr:rowOff>40821</xdr:rowOff>
    </xdr:from>
    <xdr:to>
      <xdr:col>16</xdr:col>
      <xdr:colOff>13606</xdr:colOff>
      <xdr:row>39</xdr:row>
      <xdr:rowOff>272142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217715</xdr:colOff>
      <xdr:row>1</xdr:row>
      <xdr:rowOff>27214</xdr:rowOff>
    </xdr:from>
    <xdr:to>
      <xdr:col>16</xdr:col>
      <xdr:colOff>0</xdr:colOff>
      <xdr:row>14</xdr:row>
      <xdr:rowOff>0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136072</xdr:colOff>
      <xdr:row>0</xdr:row>
      <xdr:rowOff>176892</xdr:rowOff>
    </xdr:from>
    <xdr:to>
      <xdr:col>23</xdr:col>
      <xdr:colOff>108858</xdr:colOff>
      <xdr:row>14</xdr:row>
      <xdr:rowOff>13606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163286</xdr:colOff>
      <xdr:row>14</xdr:row>
      <xdr:rowOff>120372</xdr:rowOff>
    </xdr:from>
    <xdr:to>
      <xdr:col>23</xdr:col>
      <xdr:colOff>122464</xdr:colOff>
      <xdr:row>26</xdr:row>
      <xdr:rowOff>54428</xdr:rowOff>
    </xdr:to>
    <xdr:graphicFrame macro="">
      <xdr:nvGraphicFramePr>
        <xdr:cNvPr id="14" name="Gra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163286</xdr:colOff>
      <xdr:row>27</xdr:row>
      <xdr:rowOff>27215</xdr:rowOff>
    </xdr:from>
    <xdr:to>
      <xdr:col>23</xdr:col>
      <xdr:colOff>122464</xdr:colOff>
      <xdr:row>39</xdr:row>
      <xdr:rowOff>285751</xdr:rowOff>
    </xdr:to>
    <xdr:graphicFrame macro="">
      <xdr:nvGraphicFramePr>
        <xdr:cNvPr id="15" name="Gra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256934</xdr:colOff>
      <xdr:row>17</xdr:row>
      <xdr:rowOff>112058</xdr:rowOff>
    </xdr:from>
    <xdr:to>
      <xdr:col>17</xdr:col>
      <xdr:colOff>593110</xdr:colOff>
      <xdr:row>32</xdr:row>
      <xdr:rowOff>-1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248130</xdr:colOff>
      <xdr:row>32</xdr:row>
      <xdr:rowOff>134471</xdr:rowOff>
    </xdr:from>
    <xdr:to>
      <xdr:col>17</xdr:col>
      <xdr:colOff>584306</xdr:colOff>
      <xdr:row>47</xdr:row>
      <xdr:rowOff>22412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179294</xdr:colOff>
      <xdr:row>3</xdr:row>
      <xdr:rowOff>89648</xdr:rowOff>
    </xdr:from>
    <xdr:to>
      <xdr:col>25</xdr:col>
      <xdr:colOff>515470</xdr:colOff>
      <xdr:row>17</xdr:row>
      <xdr:rowOff>32658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168089</xdr:colOff>
      <xdr:row>19</xdr:row>
      <xdr:rowOff>78441</xdr:rowOff>
    </xdr:from>
    <xdr:to>
      <xdr:col>25</xdr:col>
      <xdr:colOff>504265</xdr:colOff>
      <xdr:row>33</xdr:row>
      <xdr:rowOff>156882</xdr:rowOff>
    </xdr:to>
    <xdr:graphicFrame macro="">
      <xdr:nvGraphicFramePr>
        <xdr:cNvPr id="14" name="Gra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204107</xdr:colOff>
      <xdr:row>34</xdr:row>
      <xdr:rowOff>149678</xdr:rowOff>
    </xdr:from>
    <xdr:to>
      <xdr:col>25</xdr:col>
      <xdr:colOff>489857</xdr:colOff>
      <xdr:row>49</xdr:row>
      <xdr:rowOff>40821</xdr:rowOff>
    </xdr:to>
    <xdr:graphicFrame macro="">
      <xdr:nvGraphicFramePr>
        <xdr:cNvPr id="15" name="Gra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299357</xdr:colOff>
      <xdr:row>2</xdr:row>
      <xdr:rowOff>204107</xdr:rowOff>
    </xdr:from>
    <xdr:to>
      <xdr:col>17</xdr:col>
      <xdr:colOff>585107</xdr:colOff>
      <xdr:row>16</xdr:row>
      <xdr:rowOff>136071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zoomScale="93" zoomScaleNormal="93" workbookViewId="0">
      <selection activeCell="N47" sqref="N47"/>
    </sheetView>
  </sheetViews>
  <sheetFormatPr defaultRowHeight="15" x14ac:dyDescent="0.25"/>
  <cols>
    <col min="1" max="1" width="4.85546875" style="3" bestFit="1" customWidth="1"/>
    <col min="2" max="2" width="8.5703125" style="3" customWidth="1"/>
    <col min="3" max="3" width="4" style="3" bestFit="1" customWidth="1"/>
    <col min="4" max="4" width="7" style="3" bestFit="1" customWidth="1"/>
    <col min="5" max="7" width="6.28515625" style="3" bestFit="1" customWidth="1"/>
    <col min="14" max="14" width="24.5703125" customWidth="1"/>
  </cols>
  <sheetData>
    <row r="1" spans="1:17" x14ac:dyDescent="0.25">
      <c r="C1" s="3" t="s">
        <v>0</v>
      </c>
      <c r="D1" s="3">
        <f>1/D2</f>
        <v>2.0000000000000001E-4</v>
      </c>
      <c r="G1" s="3" t="s">
        <v>1</v>
      </c>
    </row>
    <row r="2" spans="1:17" x14ac:dyDescent="0.25">
      <c r="B2" s="3" t="s">
        <v>2</v>
      </c>
      <c r="C2" s="3" t="s">
        <v>3</v>
      </c>
      <c r="D2" s="3">
        <v>5000</v>
      </c>
      <c r="E2" s="3">
        <v>10000</v>
      </c>
      <c r="F2" s="3">
        <v>15000</v>
      </c>
      <c r="G2" s="3" t="s">
        <v>4</v>
      </c>
    </row>
    <row r="3" spans="1:17" x14ac:dyDescent="0.25">
      <c r="A3" s="3" t="s">
        <v>5</v>
      </c>
      <c r="B3" s="3">
        <f>D1/16</f>
        <v>1.2500000000000001E-5</v>
      </c>
      <c r="C3" s="3" t="s">
        <v>6</v>
      </c>
      <c r="D3" s="3">
        <v>4</v>
      </c>
      <c r="E3" s="3">
        <v>5</v>
      </c>
      <c r="F3" s="3">
        <v>2</v>
      </c>
      <c r="G3" s="3" t="s">
        <v>7</v>
      </c>
      <c r="P3" s="2"/>
      <c r="Q3" s="2"/>
    </row>
    <row r="4" spans="1:17" ht="18" x14ac:dyDescent="0.25">
      <c r="B4" s="3" t="s">
        <v>8</v>
      </c>
      <c r="D4" s="3" t="s">
        <v>11</v>
      </c>
      <c r="E4" s="3" t="s">
        <v>9</v>
      </c>
      <c r="F4" s="3" t="s">
        <v>10</v>
      </c>
      <c r="G4" s="3" t="s">
        <v>12</v>
      </c>
      <c r="P4" s="2"/>
      <c r="Q4" s="2"/>
    </row>
    <row r="5" spans="1:17" x14ac:dyDescent="0.25">
      <c r="A5" s="3">
        <v>0</v>
      </c>
      <c r="B5" s="3">
        <f>$B$3*A5</f>
        <v>0</v>
      </c>
      <c r="C5" s="4"/>
      <c r="D5" s="4">
        <f>$D$3*SIN(2*PI()*$D$2*B5)</f>
        <v>0</v>
      </c>
      <c r="E5" s="4">
        <f>$E$3*SIN(2*PI()*$E$2*B5)</f>
        <v>0</v>
      </c>
      <c r="F5" s="4">
        <f>$F$3*SIN(2*PI()*$F$2*B5)</f>
        <v>0</v>
      </c>
      <c r="G5" s="4">
        <f>SUM(D5:F5)</f>
        <v>0</v>
      </c>
      <c r="P5" s="2"/>
      <c r="Q5" s="2"/>
    </row>
    <row r="6" spans="1:17" x14ac:dyDescent="0.25">
      <c r="A6" s="3">
        <v>1</v>
      </c>
      <c r="B6" s="3">
        <f t="shared" ref="B6:B37" si="0">$B$3*A6</f>
        <v>1.2500000000000001E-5</v>
      </c>
      <c r="C6" s="4"/>
      <c r="D6" s="4">
        <f t="shared" ref="D6:D37" si="1">$D$3*SIN(2*PI()*$D$2*B6)</f>
        <v>1.5307337294603591</v>
      </c>
      <c r="E6" s="4">
        <f t="shared" ref="E6:E37" si="2">$E$3*SIN(2*PI()*$E$2*B6)</f>
        <v>3.5355339059327378</v>
      </c>
      <c r="F6" s="4">
        <f t="shared" ref="F6:F37" si="3">$F$3*SIN(2*PI()*$F$2*B6)</f>
        <v>1.8477590650225735</v>
      </c>
      <c r="G6" s="4">
        <f t="shared" ref="G6:G37" si="4">SUM(D6:F6)</f>
        <v>6.9140267004156701</v>
      </c>
      <c r="P6" s="2"/>
      <c r="Q6" s="2"/>
    </row>
    <row r="7" spans="1:17" x14ac:dyDescent="0.25">
      <c r="A7" s="3">
        <v>2</v>
      </c>
      <c r="B7" s="3">
        <f t="shared" si="0"/>
        <v>2.5000000000000001E-5</v>
      </c>
      <c r="C7" s="4"/>
      <c r="D7" s="4">
        <f t="shared" si="1"/>
        <v>2.8284271247461903</v>
      </c>
      <c r="E7" s="4">
        <f t="shared" si="2"/>
        <v>5</v>
      </c>
      <c r="F7" s="4">
        <f t="shared" si="3"/>
        <v>1.4142135623730951</v>
      </c>
      <c r="G7" s="4">
        <f t="shared" si="4"/>
        <v>9.2426406871192857</v>
      </c>
    </row>
    <row r="8" spans="1:17" x14ac:dyDescent="0.25">
      <c r="A8" s="3">
        <v>3</v>
      </c>
      <c r="B8" s="3">
        <f t="shared" si="0"/>
        <v>3.7500000000000003E-5</v>
      </c>
      <c r="C8" s="4"/>
      <c r="D8" s="4">
        <f t="shared" si="1"/>
        <v>3.6955181300451474</v>
      </c>
      <c r="E8" s="4">
        <f t="shared" si="2"/>
        <v>3.535533905932736</v>
      </c>
      <c r="F8" s="4">
        <f t="shared" si="3"/>
        <v>-0.76536686473018012</v>
      </c>
      <c r="G8" s="4">
        <f t="shared" si="4"/>
        <v>6.4656851712477037</v>
      </c>
    </row>
    <row r="9" spans="1:17" x14ac:dyDescent="0.25">
      <c r="A9" s="3">
        <v>4</v>
      </c>
      <c r="B9" s="3">
        <f t="shared" si="0"/>
        <v>5.0000000000000002E-5</v>
      </c>
      <c r="C9" s="4"/>
      <c r="D9" s="4">
        <f t="shared" si="1"/>
        <v>4</v>
      </c>
      <c r="E9" s="4">
        <f t="shared" si="2"/>
        <v>-1.6078718217960031E-15</v>
      </c>
      <c r="F9" s="4">
        <f t="shared" si="3"/>
        <v>-2</v>
      </c>
      <c r="G9" s="4">
        <f t="shared" si="4"/>
        <v>1.9999999999999982</v>
      </c>
    </row>
    <row r="10" spans="1:17" x14ac:dyDescent="0.25">
      <c r="A10" s="3">
        <v>5</v>
      </c>
      <c r="B10" s="3">
        <f t="shared" si="0"/>
        <v>6.2500000000000001E-5</v>
      </c>
      <c r="C10" s="4"/>
      <c r="D10" s="4">
        <f t="shared" si="1"/>
        <v>3.695518130045147</v>
      </c>
      <c r="E10" s="4">
        <f t="shared" si="2"/>
        <v>-3.5355339059327373</v>
      </c>
      <c r="F10" s="4">
        <f t="shared" si="3"/>
        <v>-0.76536686473017912</v>
      </c>
      <c r="G10" s="4">
        <f t="shared" si="4"/>
        <v>-0.60538264061776947</v>
      </c>
    </row>
    <row r="11" spans="1:17" x14ac:dyDescent="0.25">
      <c r="A11" s="3">
        <v>6</v>
      </c>
      <c r="B11" s="3">
        <f t="shared" si="0"/>
        <v>7.5000000000000007E-5</v>
      </c>
      <c r="C11" s="4"/>
      <c r="D11" s="4">
        <f t="shared" si="1"/>
        <v>2.828427124746189</v>
      </c>
      <c r="E11" s="4">
        <f t="shared" si="2"/>
        <v>-5</v>
      </c>
      <c r="F11" s="4">
        <f t="shared" si="3"/>
        <v>1.4142135623730958</v>
      </c>
      <c r="G11" s="4">
        <f t="shared" si="4"/>
        <v>-0.75735931288071523</v>
      </c>
    </row>
    <row r="12" spans="1:17" x14ac:dyDescent="0.25">
      <c r="A12" s="3">
        <v>7</v>
      </c>
      <c r="B12" s="3">
        <f t="shared" si="0"/>
        <v>8.7499999999999999E-5</v>
      </c>
      <c r="C12" s="4"/>
      <c r="D12" s="4">
        <f t="shared" si="1"/>
        <v>1.5307337294603596</v>
      </c>
      <c r="E12" s="4">
        <f t="shared" si="2"/>
        <v>-3.5355339059327386</v>
      </c>
      <c r="F12" s="4">
        <f t="shared" si="3"/>
        <v>1.8477590650225735</v>
      </c>
      <c r="G12" s="4">
        <f t="shared" si="4"/>
        <v>-0.15704111144980581</v>
      </c>
    </row>
    <row r="13" spans="1:17" x14ac:dyDescent="0.25">
      <c r="A13" s="3">
        <v>8</v>
      </c>
      <c r="B13" s="3">
        <f t="shared" si="0"/>
        <v>1E-4</v>
      </c>
      <c r="C13" s="4"/>
      <c r="D13" s="4">
        <f t="shared" si="1"/>
        <v>-1.2862974574368025E-15</v>
      </c>
      <c r="E13" s="4">
        <f t="shared" si="2"/>
        <v>3.2157436435920062E-15</v>
      </c>
      <c r="F13" s="4">
        <f t="shared" si="3"/>
        <v>7.3508907294517201E-16</v>
      </c>
      <c r="G13" s="4">
        <f t="shared" si="4"/>
        <v>2.6645352591003757E-15</v>
      </c>
    </row>
    <row r="14" spans="1:17" x14ac:dyDescent="0.25">
      <c r="A14" s="3">
        <v>9</v>
      </c>
      <c r="B14" s="3">
        <f t="shared" si="0"/>
        <v>1.1250000000000001E-4</v>
      </c>
      <c r="C14" s="4"/>
      <c r="D14" s="4">
        <f t="shared" si="1"/>
        <v>-1.5307337294603602</v>
      </c>
      <c r="E14" s="4">
        <f t="shared" si="2"/>
        <v>3.5355339059327395</v>
      </c>
      <c r="F14" s="4">
        <f t="shared" si="3"/>
        <v>-1.8477590650225741</v>
      </c>
      <c r="G14" s="4">
        <f t="shared" si="4"/>
        <v>0.15704111144980515</v>
      </c>
    </row>
    <row r="15" spans="1:17" x14ac:dyDescent="0.25">
      <c r="A15" s="3">
        <v>10</v>
      </c>
      <c r="B15" s="3">
        <f t="shared" si="0"/>
        <v>1.25E-4</v>
      </c>
      <c r="C15" s="4"/>
      <c r="D15" s="4">
        <f t="shared" si="1"/>
        <v>-2.8284271247461898</v>
      </c>
      <c r="E15" s="4">
        <f t="shared" si="2"/>
        <v>5</v>
      </c>
      <c r="F15" s="4">
        <f t="shared" si="3"/>
        <v>-1.4142135623730945</v>
      </c>
      <c r="G15" s="4">
        <f t="shared" si="4"/>
        <v>0.75735931288071567</v>
      </c>
    </row>
    <row r="16" spans="1:17" ht="15" customHeight="1" x14ac:dyDescent="0.25">
      <c r="A16" s="3">
        <v>11</v>
      </c>
      <c r="B16" s="3">
        <f t="shared" si="0"/>
        <v>1.3750000000000001E-4</v>
      </c>
      <c r="C16" s="4"/>
      <c r="D16" s="4">
        <f t="shared" si="1"/>
        <v>-3.6955181300451474</v>
      </c>
      <c r="E16" s="4">
        <f t="shared" si="2"/>
        <v>3.5355339059327355</v>
      </c>
      <c r="F16" s="4">
        <f t="shared" si="3"/>
        <v>0.76536686473017945</v>
      </c>
      <c r="G16" s="4">
        <f t="shared" si="4"/>
        <v>0.60538264061776759</v>
      </c>
      <c r="N16" s="11" t="s">
        <v>14</v>
      </c>
    </row>
    <row r="17" spans="1:16" x14ac:dyDescent="0.25">
      <c r="A17" s="3">
        <v>12</v>
      </c>
      <c r="B17" s="3">
        <f t="shared" si="0"/>
        <v>1.5000000000000001E-4</v>
      </c>
      <c r="C17" s="4"/>
      <c r="D17" s="4">
        <f t="shared" si="1"/>
        <v>-4</v>
      </c>
      <c r="E17" s="4">
        <f t="shared" si="2"/>
        <v>-7.0440615146383223E-15</v>
      </c>
      <c r="F17" s="4">
        <f t="shared" si="3"/>
        <v>2</v>
      </c>
      <c r="G17" s="4">
        <f t="shared" si="4"/>
        <v>-2.0000000000000071</v>
      </c>
      <c r="N17" s="11"/>
    </row>
    <row r="18" spans="1:16" x14ac:dyDescent="0.25">
      <c r="A18" s="3">
        <v>13</v>
      </c>
      <c r="B18" s="3">
        <f t="shared" si="0"/>
        <v>1.6250000000000002E-4</v>
      </c>
      <c r="C18" s="4"/>
      <c r="D18" s="4">
        <f t="shared" si="1"/>
        <v>-3.6955181300451465</v>
      </c>
      <c r="E18" s="4">
        <f t="shared" si="2"/>
        <v>-3.5355339059327395</v>
      </c>
      <c r="F18" s="4">
        <f t="shared" si="3"/>
        <v>0.76536686473017823</v>
      </c>
      <c r="G18" s="4">
        <f t="shared" si="4"/>
        <v>-6.4656851712477073</v>
      </c>
      <c r="N18" s="11"/>
    </row>
    <row r="19" spans="1:16" x14ac:dyDescent="0.25">
      <c r="A19" s="3">
        <v>14</v>
      </c>
      <c r="B19" s="3">
        <f t="shared" si="0"/>
        <v>1.75E-4</v>
      </c>
      <c r="C19" s="4"/>
      <c r="D19" s="4">
        <f t="shared" si="1"/>
        <v>-2.8284271247461907</v>
      </c>
      <c r="E19" s="4">
        <f t="shared" si="2"/>
        <v>-5</v>
      </c>
      <c r="F19" s="4">
        <f t="shared" si="3"/>
        <v>-1.4142135623730954</v>
      </c>
      <c r="G19" s="4">
        <f t="shared" si="4"/>
        <v>-9.2426406871192857</v>
      </c>
      <c r="N19" s="11"/>
    </row>
    <row r="20" spans="1:16" x14ac:dyDescent="0.25">
      <c r="A20" s="3">
        <v>15</v>
      </c>
      <c r="B20" s="3">
        <f t="shared" si="0"/>
        <v>1.875E-4</v>
      </c>
      <c r="C20" s="4"/>
      <c r="D20" s="4">
        <f t="shared" si="1"/>
        <v>-1.5307337294603582</v>
      </c>
      <c r="E20" s="4">
        <f t="shared" si="2"/>
        <v>-3.535533905932736</v>
      </c>
      <c r="F20" s="4">
        <f t="shared" si="3"/>
        <v>-1.8477590650225737</v>
      </c>
      <c r="G20" s="4">
        <f t="shared" si="4"/>
        <v>-6.9140267004156684</v>
      </c>
    </row>
    <row r="21" spans="1:16" x14ac:dyDescent="0.25">
      <c r="A21" s="3">
        <v>16</v>
      </c>
      <c r="B21" s="3">
        <f t="shared" si="0"/>
        <v>2.0000000000000001E-4</v>
      </c>
      <c r="C21" s="4"/>
      <c r="D21" s="4">
        <f t="shared" si="1"/>
        <v>2.5725949148736049E-15</v>
      </c>
      <c r="E21" s="4">
        <f t="shared" si="2"/>
        <v>6.4314872871840123E-15</v>
      </c>
      <c r="F21" s="4">
        <f t="shared" si="3"/>
        <v>-1.470178145890344E-15</v>
      </c>
      <c r="G21" s="4">
        <f t="shared" si="4"/>
        <v>7.5339040561672732E-15</v>
      </c>
    </row>
    <row r="22" spans="1:16" x14ac:dyDescent="0.25">
      <c r="A22" s="3">
        <v>17</v>
      </c>
      <c r="B22" s="3">
        <f t="shared" si="0"/>
        <v>2.1250000000000002E-4</v>
      </c>
      <c r="C22" s="4"/>
      <c r="D22" s="4">
        <f t="shared" si="1"/>
        <v>1.5307337294603598</v>
      </c>
      <c r="E22" s="4">
        <f t="shared" si="2"/>
        <v>3.5355339059327391</v>
      </c>
      <c r="F22" s="4">
        <f t="shared" si="3"/>
        <v>1.8477590650225753</v>
      </c>
      <c r="G22" s="4">
        <f t="shared" si="4"/>
        <v>6.9140267004156737</v>
      </c>
    </row>
    <row r="23" spans="1:16" x14ac:dyDescent="0.25">
      <c r="A23" s="3">
        <v>18</v>
      </c>
      <c r="B23" s="3">
        <f t="shared" si="0"/>
        <v>2.2500000000000002E-4</v>
      </c>
      <c r="C23" s="4"/>
      <c r="D23" s="4">
        <f t="shared" si="1"/>
        <v>2.8284271247461916</v>
      </c>
      <c r="E23" s="4">
        <f t="shared" si="2"/>
        <v>5</v>
      </c>
      <c r="F23" s="4">
        <f t="shared" si="3"/>
        <v>1.4142135623730925</v>
      </c>
      <c r="G23" s="4">
        <f t="shared" si="4"/>
        <v>9.2426406871192839</v>
      </c>
    </row>
    <row r="24" spans="1:16" x14ac:dyDescent="0.25">
      <c r="A24" s="3">
        <v>19</v>
      </c>
      <c r="B24" s="3">
        <f t="shared" si="0"/>
        <v>2.375E-4</v>
      </c>
      <c r="C24" s="4"/>
      <c r="D24" s="4">
        <f t="shared" si="1"/>
        <v>3.6955181300451474</v>
      </c>
      <c r="E24" s="4">
        <f t="shared" si="2"/>
        <v>3.5355339059327369</v>
      </c>
      <c r="F24" s="4">
        <f t="shared" si="3"/>
        <v>-0.76536686473018201</v>
      </c>
      <c r="G24" s="4">
        <f t="shared" si="4"/>
        <v>6.4656851712477019</v>
      </c>
    </row>
    <row r="25" spans="1:16" x14ac:dyDescent="0.25">
      <c r="A25" s="3">
        <v>20</v>
      </c>
      <c r="B25" s="3">
        <f t="shared" si="0"/>
        <v>2.5000000000000001E-4</v>
      </c>
      <c r="C25" s="4"/>
      <c r="D25" s="4">
        <f t="shared" si="1"/>
        <v>4</v>
      </c>
      <c r="E25" s="4">
        <f t="shared" si="2"/>
        <v>3.06287113727155E-15</v>
      </c>
      <c r="F25" s="4">
        <f t="shared" si="3"/>
        <v>-2</v>
      </c>
      <c r="G25" s="4">
        <f t="shared" si="4"/>
        <v>2.0000000000000027</v>
      </c>
    </row>
    <row r="26" spans="1:16" x14ac:dyDescent="0.25">
      <c r="A26" s="3">
        <v>21</v>
      </c>
      <c r="B26" s="3">
        <f t="shared" si="0"/>
        <v>2.6250000000000004E-4</v>
      </c>
      <c r="C26" s="4"/>
      <c r="D26" s="4">
        <f t="shared" si="1"/>
        <v>3.6955181300451443</v>
      </c>
      <c r="E26" s="4">
        <f t="shared" si="2"/>
        <v>-3.5355339059327511</v>
      </c>
      <c r="F26" s="4">
        <f t="shared" si="3"/>
        <v>-0.76536686473017235</v>
      </c>
      <c r="G26" s="4">
        <f t="shared" si="4"/>
        <v>-0.60538264061777913</v>
      </c>
    </row>
    <row r="27" spans="1:16" x14ac:dyDescent="0.25">
      <c r="A27" s="3">
        <v>22</v>
      </c>
      <c r="B27" s="3">
        <f t="shared" si="0"/>
        <v>2.7500000000000002E-4</v>
      </c>
      <c r="C27" s="4"/>
      <c r="D27" s="4">
        <f t="shared" si="1"/>
        <v>2.8284271247461885</v>
      </c>
      <c r="E27" s="4">
        <f t="shared" si="2"/>
        <v>-5</v>
      </c>
      <c r="F27" s="4">
        <f t="shared" si="3"/>
        <v>1.4142135623730949</v>
      </c>
      <c r="G27" s="4">
        <f t="shared" si="4"/>
        <v>-0.75735931288071656</v>
      </c>
    </row>
    <row r="28" spans="1:16" x14ac:dyDescent="0.25">
      <c r="A28" s="3">
        <v>23</v>
      </c>
      <c r="B28" s="3">
        <f t="shared" si="0"/>
        <v>2.875E-4</v>
      </c>
      <c r="C28" s="4"/>
      <c r="D28" s="4">
        <f t="shared" si="1"/>
        <v>1.530733729460362</v>
      </c>
      <c r="E28" s="4">
        <f t="shared" si="2"/>
        <v>-3.5355339059327435</v>
      </c>
      <c r="F28" s="4">
        <f t="shared" si="3"/>
        <v>1.8477590650225739</v>
      </c>
      <c r="G28" s="4">
        <f t="shared" si="4"/>
        <v>-0.15704111144980759</v>
      </c>
    </row>
    <row r="29" spans="1:16" ht="15" customHeight="1" x14ac:dyDescent="0.25">
      <c r="A29" s="3">
        <v>24</v>
      </c>
      <c r="B29" s="3">
        <f t="shared" si="0"/>
        <v>3.0000000000000003E-4</v>
      </c>
      <c r="C29" s="4"/>
      <c r="D29" s="4">
        <f t="shared" si="1"/>
        <v>-5.6352492117106578E-15</v>
      </c>
      <c r="E29" s="4">
        <f t="shared" si="2"/>
        <v>1.4088123029276645E-14</v>
      </c>
      <c r="F29" s="4">
        <f t="shared" si="3"/>
        <v>-4.9001601387654858E-15</v>
      </c>
      <c r="G29" s="4">
        <f t="shared" si="4"/>
        <v>3.5527136788005009E-15</v>
      </c>
      <c r="N29" s="11" t="s">
        <v>24</v>
      </c>
      <c r="O29" s="3" t="s">
        <v>3</v>
      </c>
      <c r="P29" s="3" t="s">
        <v>13</v>
      </c>
    </row>
    <row r="30" spans="1:16" x14ac:dyDescent="0.25">
      <c r="A30" s="3">
        <v>25</v>
      </c>
      <c r="B30" s="3">
        <f t="shared" si="0"/>
        <v>3.1250000000000001E-4</v>
      </c>
      <c r="C30" s="4"/>
      <c r="D30" s="4">
        <f t="shared" si="1"/>
        <v>-1.5307337294603593</v>
      </c>
      <c r="E30" s="4">
        <f t="shared" si="2"/>
        <v>3.5355339059327378</v>
      </c>
      <c r="F30" s="4">
        <f t="shared" si="3"/>
        <v>-1.8477590650225724</v>
      </c>
      <c r="G30" s="4">
        <f t="shared" si="4"/>
        <v>0.15704111144980604</v>
      </c>
      <c r="N30" s="11"/>
      <c r="O30" s="3">
        <f>D2</f>
        <v>5000</v>
      </c>
      <c r="P30" s="3">
        <f>D3</f>
        <v>4</v>
      </c>
    </row>
    <row r="31" spans="1:16" x14ac:dyDescent="0.25">
      <c r="A31" s="3">
        <v>26</v>
      </c>
      <c r="B31" s="3">
        <f t="shared" si="0"/>
        <v>3.2500000000000004E-4</v>
      </c>
      <c r="C31" s="4"/>
      <c r="D31" s="4">
        <f t="shared" si="1"/>
        <v>-2.8284271247461916</v>
      </c>
      <c r="E31" s="4">
        <f t="shared" si="2"/>
        <v>5</v>
      </c>
      <c r="F31" s="4">
        <f t="shared" si="3"/>
        <v>-1.4142135623730929</v>
      </c>
      <c r="G31" s="4">
        <f t="shared" si="4"/>
        <v>0.75735931288071545</v>
      </c>
      <c r="N31" s="11"/>
      <c r="O31" s="3">
        <f>E2</f>
        <v>10000</v>
      </c>
      <c r="P31" s="3">
        <f>E3</f>
        <v>5</v>
      </c>
    </row>
    <row r="32" spans="1:16" x14ac:dyDescent="0.25">
      <c r="A32" s="3">
        <v>27</v>
      </c>
      <c r="B32" s="3">
        <f t="shared" si="0"/>
        <v>3.3750000000000002E-4</v>
      </c>
      <c r="C32" s="4"/>
      <c r="D32" s="4">
        <f t="shared" si="1"/>
        <v>-3.6955181300451483</v>
      </c>
      <c r="E32" s="4">
        <f t="shared" si="2"/>
        <v>3.5355339059327311</v>
      </c>
      <c r="F32" s="4">
        <f t="shared" si="3"/>
        <v>0.76536686473018134</v>
      </c>
      <c r="G32" s="4">
        <f t="shared" si="4"/>
        <v>0.60538264061776415</v>
      </c>
      <c r="N32" s="11"/>
      <c r="O32" s="3">
        <f>F2</f>
        <v>15000</v>
      </c>
      <c r="P32" s="3">
        <f>F3</f>
        <v>2</v>
      </c>
    </row>
    <row r="33" spans="1:14" x14ac:dyDescent="0.25">
      <c r="A33" s="3">
        <v>28</v>
      </c>
      <c r="B33" s="3">
        <f t="shared" si="0"/>
        <v>3.5E-4</v>
      </c>
      <c r="C33" s="4"/>
      <c r="D33" s="4">
        <f t="shared" si="1"/>
        <v>-4</v>
      </c>
      <c r="E33" s="4">
        <f t="shared" si="2"/>
        <v>4.28801959218017E-15</v>
      </c>
      <c r="F33" s="4">
        <f t="shared" si="3"/>
        <v>2</v>
      </c>
      <c r="G33" s="4">
        <f t="shared" si="4"/>
        <v>-1.9999999999999956</v>
      </c>
      <c r="N33" s="11"/>
    </row>
    <row r="34" spans="1:14" x14ac:dyDescent="0.25">
      <c r="A34" s="3">
        <v>29</v>
      </c>
      <c r="B34" s="3">
        <f t="shared" si="0"/>
        <v>3.6250000000000003E-4</v>
      </c>
      <c r="C34" s="4"/>
      <c r="D34" s="4">
        <f t="shared" si="1"/>
        <v>-3.695518130045147</v>
      </c>
      <c r="E34" s="4">
        <f t="shared" si="2"/>
        <v>-3.5355339059327378</v>
      </c>
      <c r="F34" s="4">
        <f t="shared" si="3"/>
        <v>0.76536686473017301</v>
      </c>
      <c r="G34" s="4">
        <f t="shared" si="4"/>
        <v>-6.4656851712477117</v>
      </c>
      <c r="N34" s="11"/>
    </row>
    <row r="35" spans="1:14" x14ac:dyDescent="0.25">
      <c r="A35" s="3">
        <v>30</v>
      </c>
      <c r="B35" s="3">
        <f t="shared" si="0"/>
        <v>3.7500000000000001E-4</v>
      </c>
      <c r="C35" s="4"/>
      <c r="D35" s="4">
        <f t="shared" si="1"/>
        <v>-2.828427124746189</v>
      </c>
      <c r="E35" s="4">
        <f t="shared" si="2"/>
        <v>-5</v>
      </c>
      <c r="F35" s="4">
        <f t="shared" si="3"/>
        <v>-1.4142135623730943</v>
      </c>
      <c r="G35" s="4">
        <f t="shared" si="4"/>
        <v>-9.2426406871192839</v>
      </c>
      <c r="N35" s="11"/>
    </row>
    <row r="36" spans="1:14" x14ac:dyDescent="0.25">
      <c r="A36" s="3">
        <v>31</v>
      </c>
      <c r="B36" s="3">
        <f t="shared" si="0"/>
        <v>3.8750000000000004E-4</v>
      </c>
      <c r="C36" s="4"/>
      <c r="D36" s="4">
        <f t="shared" si="1"/>
        <v>-1.530733729460356</v>
      </c>
      <c r="E36" s="4">
        <f t="shared" si="2"/>
        <v>-3.5355339059327315</v>
      </c>
      <c r="F36" s="4">
        <f t="shared" si="3"/>
        <v>-1.8477590650225715</v>
      </c>
      <c r="G36" s="4">
        <f t="shared" si="4"/>
        <v>-6.9140267004156586</v>
      </c>
    </row>
    <row r="37" spans="1:14" x14ac:dyDescent="0.25">
      <c r="A37" s="3">
        <v>32</v>
      </c>
      <c r="B37" s="3">
        <f t="shared" si="0"/>
        <v>4.0000000000000002E-4</v>
      </c>
      <c r="C37" s="4"/>
      <c r="D37" s="4">
        <f t="shared" si="1"/>
        <v>5.1451898297472098E-15</v>
      </c>
      <c r="E37" s="4">
        <f t="shared" si="2"/>
        <v>1.2862974574368025E-14</v>
      </c>
      <c r="F37" s="4">
        <f t="shared" si="3"/>
        <v>-2.940356291780688E-15</v>
      </c>
      <c r="G37" s="4">
        <f t="shared" si="4"/>
        <v>1.5067808112334546E-14</v>
      </c>
    </row>
    <row r="41" spans="1:14" x14ac:dyDescent="0.25">
      <c r="N41" s="15" t="s">
        <v>25</v>
      </c>
    </row>
    <row r="42" spans="1:14" x14ac:dyDescent="0.25">
      <c r="N42" s="15"/>
    </row>
    <row r="43" spans="1:14" x14ac:dyDescent="0.25">
      <c r="N43" s="15"/>
    </row>
    <row r="44" spans="1:14" x14ac:dyDescent="0.25">
      <c r="N44" s="15"/>
    </row>
    <row r="45" spans="1:14" x14ac:dyDescent="0.25">
      <c r="N45" s="15"/>
    </row>
    <row r="46" spans="1:14" x14ac:dyDescent="0.25">
      <c r="N46" s="15"/>
    </row>
  </sheetData>
  <mergeCells count="3">
    <mergeCell ref="N16:N19"/>
    <mergeCell ref="N29:N35"/>
    <mergeCell ref="N41:N4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1"/>
  <sheetViews>
    <sheetView zoomScale="70" zoomScaleNormal="70" workbookViewId="0">
      <selection activeCell="AD6" sqref="AD6"/>
    </sheetView>
  </sheetViews>
  <sheetFormatPr defaultRowHeight="15" x14ac:dyDescent="0.25"/>
  <cols>
    <col min="1" max="1" width="4.85546875" bestFit="1" customWidth="1"/>
    <col min="2" max="2" width="8.42578125" customWidth="1"/>
    <col min="3" max="3" width="4" bestFit="1" customWidth="1"/>
    <col min="4" max="4" width="8.7109375" bestFit="1" customWidth="1"/>
    <col min="5" max="5" width="7.85546875" bestFit="1" customWidth="1"/>
    <col min="7" max="7" width="7.85546875" bestFit="1" customWidth="1"/>
    <col min="8" max="8" width="7.85546875" customWidth="1"/>
    <col min="9" max="10" width="6.28515625" bestFit="1" customWidth="1"/>
  </cols>
  <sheetData>
    <row r="1" spans="1:34" x14ac:dyDescent="0.25">
      <c r="A1" s="3"/>
      <c r="B1" s="3"/>
      <c r="C1" s="3" t="s">
        <v>0</v>
      </c>
      <c r="D1" s="3">
        <f>1/D2</f>
        <v>2.0000000000000001E-4</v>
      </c>
      <c r="E1" s="3"/>
      <c r="F1" s="3"/>
      <c r="G1" s="3" t="s">
        <v>1</v>
      </c>
      <c r="H1" s="3"/>
      <c r="Y1" s="3"/>
      <c r="Z1" s="3"/>
      <c r="AA1" s="3" t="s">
        <v>0</v>
      </c>
      <c r="AB1" s="3">
        <f>1/AB2</f>
        <v>2.0000000000000001E-4</v>
      </c>
      <c r="AC1" s="3"/>
      <c r="AD1" s="3"/>
      <c r="AE1" s="3" t="s">
        <v>1</v>
      </c>
      <c r="AF1" s="3"/>
    </row>
    <row r="2" spans="1:34" x14ac:dyDescent="0.25">
      <c r="A2" s="3"/>
      <c r="B2" s="3" t="s">
        <v>2</v>
      </c>
      <c r="C2" s="3" t="s">
        <v>3</v>
      </c>
      <c r="D2" s="3">
        <v>5000</v>
      </c>
      <c r="E2" s="3">
        <v>10000</v>
      </c>
      <c r="F2" s="3">
        <v>7000</v>
      </c>
      <c r="G2" s="3" t="s">
        <v>4</v>
      </c>
      <c r="H2" s="3"/>
      <c r="Y2" s="3"/>
      <c r="Z2" s="3" t="s">
        <v>2</v>
      </c>
      <c r="AA2" s="3" t="s">
        <v>3</v>
      </c>
      <c r="AB2" s="3">
        <v>5000</v>
      </c>
      <c r="AC2" s="3">
        <v>10000</v>
      </c>
      <c r="AD2" s="3">
        <v>7000</v>
      </c>
      <c r="AE2" s="3" t="s">
        <v>4</v>
      </c>
      <c r="AF2" s="3"/>
    </row>
    <row r="3" spans="1:34" x14ac:dyDescent="0.25">
      <c r="A3" s="3" t="s">
        <v>5</v>
      </c>
      <c r="B3" s="3">
        <f>D1/16</f>
        <v>1.2500000000000001E-5</v>
      </c>
      <c r="C3" s="3" t="s">
        <v>6</v>
      </c>
      <c r="D3" s="3">
        <v>3</v>
      </c>
      <c r="E3" s="3">
        <v>2</v>
      </c>
      <c r="F3" s="3">
        <v>2</v>
      </c>
      <c r="G3" s="3" t="s">
        <v>7</v>
      </c>
      <c r="H3" s="3"/>
      <c r="Y3" s="3" t="s">
        <v>5</v>
      </c>
      <c r="Z3" s="3">
        <f>AB1/16</f>
        <v>1.2500000000000001E-5</v>
      </c>
      <c r="AA3" s="3" t="s">
        <v>6</v>
      </c>
      <c r="AB3" s="3">
        <f>D3</f>
        <v>3</v>
      </c>
      <c r="AC3" s="3">
        <f t="shared" ref="AC3:AD3" si="0">E3</f>
        <v>2</v>
      </c>
      <c r="AD3" s="3">
        <f t="shared" si="0"/>
        <v>2</v>
      </c>
      <c r="AE3" s="3" t="s">
        <v>7</v>
      </c>
      <c r="AF3" s="3"/>
    </row>
    <row r="4" spans="1:34" ht="21" x14ac:dyDescent="0.35">
      <c r="A4" s="3"/>
      <c r="B4" s="3"/>
      <c r="C4" s="10" t="s">
        <v>20</v>
      </c>
      <c r="D4" s="3">
        <v>0</v>
      </c>
      <c r="E4" s="4">
        <f>PI()*0.25</f>
        <v>0.78539816339744828</v>
      </c>
      <c r="F4" s="3">
        <f>PI()*0.5</f>
        <v>1.5707963267948966</v>
      </c>
      <c r="R4" s="7"/>
      <c r="S4" s="7"/>
      <c r="Y4" s="3"/>
      <c r="Z4" s="3"/>
      <c r="AA4" s="10" t="s">
        <v>20</v>
      </c>
      <c r="AB4" s="4">
        <f>D4</f>
        <v>0</v>
      </c>
      <c r="AC4" s="4">
        <f>E4</f>
        <v>0.78539816339744828</v>
      </c>
      <c r="AD4" s="4">
        <f>F4</f>
        <v>1.5707963267948966</v>
      </c>
    </row>
    <row r="5" spans="1:34" ht="18" x14ac:dyDescent="0.25">
      <c r="A5" s="3"/>
      <c r="B5" s="3" t="s">
        <v>8</v>
      </c>
      <c r="C5" s="3"/>
      <c r="D5" s="3" t="s">
        <v>11</v>
      </c>
      <c r="E5" s="3" t="s">
        <v>9</v>
      </c>
      <c r="F5" s="3" t="s">
        <v>10</v>
      </c>
      <c r="G5" s="3" t="s">
        <v>12</v>
      </c>
      <c r="H5" s="3" t="s">
        <v>18</v>
      </c>
      <c r="I5" s="3"/>
      <c r="J5" s="3"/>
      <c r="Y5" s="3"/>
      <c r="Z5" s="3"/>
      <c r="AA5" s="10" t="s">
        <v>23</v>
      </c>
      <c r="AB5" s="4">
        <f>PI()</f>
        <v>3.1415926535897931</v>
      </c>
      <c r="AC5" s="4">
        <f>PI()</f>
        <v>3.1415926535897931</v>
      </c>
      <c r="AD5" s="4">
        <f>PI()*0.5</f>
        <v>1.5707963267948966</v>
      </c>
      <c r="AG5" s="3"/>
      <c r="AH5" s="3"/>
    </row>
    <row r="6" spans="1:34" ht="18" x14ac:dyDescent="0.25">
      <c r="A6" s="3">
        <v>0</v>
      </c>
      <c r="B6" s="3">
        <f>$B$3*A6</f>
        <v>0</v>
      </c>
      <c r="C6" s="4"/>
      <c r="D6" s="4">
        <f>$D$3*SIN((2*PI()*$D$2*B6)+$D$4)</f>
        <v>0</v>
      </c>
      <c r="E6" s="4">
        <f>$E$3*SIN(2*PI()*$E$2*B6+$E$4)</f>
        <v>1.4142135623730949</v>
      </c>
      <c r="F6" s="4">
        <f>$F$3*SIN(2*PI()*$F$2*B6+$F$4)</f>
        <v>2</v>
      </c>
      <c r="G6" s="4">
        <f>SUM(D6:F6)</f>
        <v>3.4142135623730949</v>
      </c>
      <c r="H6" s="1">
        <f>E6-F6</f>
        <v>-0.58578643762690508</v>
      </c>
      <c r="I6" s="6"/>
      <c r="J6" s="5"/>
      <c r="Y6" s="3"/>
      <c r="Z6" s="3"/>
      <c r="AA6" s="10" t="s">
        <v>16</v>
      </c>
      <c r="AB6" s="3">
        <v>3</v>
      </c>
      <c r="AC6" s="8">
        <v>3</v>
      </c>
      <c r="AD6" s="3">
        <v>3</v>
      </c>
      <c r="AE6" s="3" t="s">
        <v>12</v>
      </c>
      <c r="AF6" s="3" t="s">
        <v>18</v>
      </c>
      <c r="AG6" s="6"/>
      <c r="AH6" s="5"/>
    </row>
    <row r="7" spans="1:34" ht="18" x14ac:dyDescent="0.25">
      <c r="A7" s="3">
        <v>1</v>
      </c>
      <c r="B7" s="3">
        <f t="shared" ref="B7:B38" si="1">$B$3*A7</f>
        <v>1.2500000000000001E-5</v>
      </c>
      <c r="C7" s="4"/>
      <c r="D7" s="4">
        <f t="shared" ref="D7:D38" si="2">$D$3*SIN((2*PI()*$D$2*B7)+$D$4)</f>
        <v>1.1480502970952693</v>
      </c>
      <c r="E7" s="4">
        <f t="shared" ref="E7:E38" si="3">$E$3*SIN(2*PI()*$E$2*B7+$E$4)</f>
        <v>2</v>
      </c>
      <c r="F7" s="4">
        <f t="shared" ref="F7:F38" si="4">$F$3*SIN(2*PI()*$F$2*B7+$F$4)</f>
        <v>1.7052803287081846</v>
      </c>
      <c r="G7" s="4">
        <f t="shared" ref="G7:G38" si="5">SUM(D7:F7)</f>
        <v>4.8533306258034541</v>
      </c>
      <c r="H7" s="1">
        <f t="shared" ref="H7:H38" si="6">E7-F7</f>
        <v>0.29471967129181542</v>
      </c>
      <c r="I7" s="6"/>
      <c r="J7" s="5"/>
      <c r="Y7" s="3"/>
      <c r="Z7" s="3" t="s">
        <v>8</v>
      </c>
      <c r="AA7" s="3"/>
      <c r="AB7" s="3" t="s">
        <v>11</v>
      </c>
      <c r="AC7" s="3" t="s">
        <v>9</v>
      </c>
      <c r="AD7" s="3" t="s">
        <v>10</v>
      </c>
      <c r="AE7" s="4">
        <f>SUM(AB8:AD8)</f>
        <v>-4.242640687119283</v>
      </c>
      <c r="AF7" s="1">
        <f>AC8-AD8</f>
        <v>-4.2426406871192857</v>
      </c>
      <c r="AG7" s="6"/>
      <c r="AH7" s="5"/>
    </row>
    <row r="8" spans="1:34" x14ac:dyDescent="0.25">
      <c r="A8" s="3">
        <v>2</v>
      </c>
      <c r="B8" s="3">
        <f t="shared" si="1"/>
        <v>2.5000000000000001E-5</v>
      </c>
      <c r="C8" s="4"/>
      <c r="D8" s="4">
        <f t="shared" si="2"/>
        <v>2.1213203435596428</v>
      </c>
      <c r="E8" s="4">
        <f t="shared" si="3"/>
        <v>1.4142135623730951</v>
      </c>
      <c r="F8" s="4">
        <f t="shared" si="4"/>
        <v>0.90798099947909372</v>
      </c>
      <c r="G8" s="4">
        <f t="shared" si="5"/>
        <v>4.4435149054118313</v>
      </c>
      <c r="H8" s="1">
        <f t="shared" si="6"/>
        <v>0.50623256289400143</v>
      </c>
      <c r="I8" s="6"/>
      <c r="J8" s="5"/>
      <c r="Y8" s="3">
        <v>0</v>
      </c>
      <c r="Z8" s="3">
        <f>$B$3*Y8</f>
        <v>0</v>
      </c>
      <c r="AA8" s="4"/>
      <c r="AB8" s="4">
        <f>AB$6*$AB$3*SIN((2*PI()*$AB$2*Z8)+($AB$4+AB$5))</f>
        <v>1.102633609417758E-15</v>
      </c>
      <c r="AC8" s="4">
        <f>AC$6*$AC$3*SIN(2*PI()*$AC$2*Z8+AC$5+$AC$4)</f>
        <v>-4.2426406871192848</v>
      </c>
      <c r="AD8" s="4">
        <f>AD$6*$AD$3*SIN(2*PI()*$AD$2*Z8+AD$5+$AD$4)</f>
        <v>7.3508907294517201E-16</v>
      </c>
      <c r="AE8" s="4">
        <f t="shared" ref="AE8:AE39" si="7">SUM(AB9:AD9)</f>
        <v>-12.579142279581498</v>
      </c>
      <c r="AF8" s="1">
        <f t="shared" ref="AF8:AF39" si="8">AC9-AD9</f>
        <v>-2.8650086117043081</v>
      </c>
      <c r="AG8" s="6"/>
      <c r="AH8" s="5"/>
    </row>
    <row r="9" spans="1:34" x14ac:dyDescent="0.25">
      <c r="A9" s="3">
        <v>3</v>
      </c>
      <c r="B9" s="3">
        <f t="shared" si="1"/>
        <v>3.7500000000000003E-5</v>
      </c>
      <c r="C9" s="4"/>
      <c r="D9" s="4">
        <f t="shared" si="2"/>
        <v>2.7716385975338604</v>
      </c>
      <c r="E9" s="4">
        <f t="shared" si="3"/>
        <v>-6.4314872871840123E-16</v>
      </c>
      <c r="F9" s="4">
        <f t="shared" si="4"/>
        <v>-0.15691819145568964</v>
      </c>
      <c r="G9" s="4">
        <f t="shared" si="5"/>
        <v>2.6147204060781704</v>
      </c>
      <c r="H9" s="1">
        <f t="shared" si="6"/>
        <v>0.156918191455689</v>
      </c>
      <c r="I9" s="6"/>
      <c r="J9" s="5"/>
      <c r="Y9" s="3">
        <v>1</v>
      </c>
      <c r="Z9" s="3">
        <f t="shared" ref="Z9:Z40" si="9">$B$3*Y9</f>
        <v>1.2500000000000001E-5</v>
      </c>
      <c r="AA9" s="4"/>
      <c r="AB9" s="4">
        <f t="shared" ref="AB9:AB40" si="10">AB$6*$AB$3*SIN((2*PI()*$AB$2*Z9)+($AB$4+AB$5))</f>
        <v>-3.444150891285807</v>
      </c>
      <c r="AC9" s="4">
        <f t="shared" ref="AC9:AC40" si="11">AC$6*$AC$3*SIN(2*PI()*$AC$2*Z9+AC$5+$AC$4)</f>
        <v>-6</v>
      </c>
      <c r="AD9" s="4">
        <f t="shared" ref="AD9:AD40" si="12">AD$6*$AD$3*SIN(2*PI()*$AD$2*Z9+AD$5+$AD$4)</f>
        <v>-3.1349913882956919</v>
      </c>
      <c r="AE9" s="4">
        <f t="shared" si="7"/>
        <v>-15.952640862928419</v>
      </c>
      <c r="AF9" s="1">
        <f t="shared" si="8"/>
        <v>1.1033984580109211</v>
      </c>
      <c r="AG9" s="6"/>
      <c r="AH9" s="5"/>
    </row>
    <row r="10" spans="1:34" x14ac:dyDescent="0.25">
      <c r="A10" s="3">
        <v>4</v>
      </c>
      <c r="B10" s="3">
        <f t="shared" si="1"/>
        <v>5.0000000000000002E-5</v>
      </c>
      <c r="C10" s="4"/>
      <c r="D10" s="4">
        <f t="shared" si="2"/>
        <v>3</v>
      </c>
      <c r="E10" s="4">
        <f t="shared" si="3"/>
        <v>-1.4142135623730954</v>
      </c>
      <c r="F10" s="4">
        <f t="shared" si="4"/>
        <v>-1.1755705045849461</v>
      </c>
      <c r="G10" s="4">
        <f t="shared" si="5"/>
        <v>0.41021593304195858</v>
      </c>
      <c r="H10" s="1">
        <f t="shared" si="6"/>
        <v>-0.23864305778814932</v>
      </c>
      <c r="I10" s="6"/>
      <c r="J10" s="5"/>
      <c r="Y10" s="3">
        <v>2</v>
      </c>
      <c r="Z10" s="3">
        <f t="shared" si="9"/>
        <v>2.5000000000000001E-5</v>
      </c>
      <c r="AA10" s="4"/>
      <c r="AB10" s="4">
        <f t="shared" si="10"/>
        <v>-6.3639610306789276</v>
      </c>
      <c r="AC10" s="4">
        <f t="shared" si="11"/>
        <v>-4.2426406871192857</v>
      </c>
      <c r="AD10" s="4">
        <f t="shared" si="12"/>
        <v>-5.3460391451302067</v>
      </c>
      <c r="AE10" s="4">
        <f t="shared" si="7"/>
        <v>-14.296419795000347</v>
      </c>
      <c r="AF10" s="1">
        <f t="shared" si="8"/>
        <v>5.9815040023987711</v>
      </c>
      <c r="AG10" s="6"/>
      <c r="AH10" s="5"/>
    </row>
    <row r="11" spans="1:34" x14ac:dyDescent="0.25">
      <c r="A11" s="3">
        <v>5</v>
      </c>
      <c r="B11" s="3">
        <f t="shared" si="1"/>
        <v>6.2500000000000001E-5</v>
      </c>
      <c r="C11" s="4"/>
      <c r="D11" s="4">
        <f t="shared" si="2"/>
        <v>2.77163859753386</v>
      </c>
      <c r="E11" s="4">
        <f t="shared" si="3"/>
        <v>-2</v>
      </c>
      <c r="F11" s="4">
        <f t="shared" si="4"/>
        <v>-1.847759065022573</v>
      </c>
      <c r="G11" s="4">
        <f t="shared" si="5"/>
        <v>-1.076120467488713</v>
      </c>
      <c r="H11" s="1">
        <f t="shared" si="6"/>
        <v>-0.15224093497742697</v>
      </c>
      <c r="I11" s="6"/>
      <c r="J11" s="5"/>
      <c r="Y11" s="3">
        <v>3</v>
      </c>
      <c r="Z11" s="3">
        <f t="shared" si="9"/>
        <v>3.7500000000000003E-5</v>
      </c>
      <c r="AA11" s="4"/>
      <c r="AB11" s="4">
        <f t="shared" si="10"/>
        <v>-8.3149157926015818</v>
      </c>
      <c r="AC11" s="4">
        <f t="shared" si="11"/>
        <v>3.8588923723104074E-15</v>
      </c>
      <c r="AD11" s="4">
        <f t="shared" si="12"/>
        <v>-5.9815040023987676</v>
      </c>
      <c r="AE11" s="4">
        <f t="shared" si="7"/>
        <v>-9.6114612791304026</v>
      </c>
      <c r="AF11" s="1">
        <f t="shared" si="8"/>
        <v>9.0967426533689704</v>
      </c>
      <c r="AG11" s="6"/>
      <c r="AH11" s="5"/>
    </row>
    <row r="12" spans="1:34" x14ac:dyDescent="0.25">
      <c r="A12" s="3">
        <v>6</v>
      </c>
      <c r="B12" s="3">
        <f t="shared" si="1"/>
        <v>7.5000000000000007E-5</v>
      </c>
      <c r="C12" s="4"/>
      <c r="D12" s="4">
        <f t="shared" si="2"/>
        <v>2.1213203435596419</v>
      </c>
      <c r="E12" s="4">
        <f t="shared" si="3"/>
        <v>-1.414213562373094</v>
      </c>
      <c r="F12" s="4">
        <f t="shared" si="4"/>
        <v>-1.9753766811902755</v>
      </c>
      <c r="G12" s="4">
        <f t="shared" si="5"/>
        <v>-1.2682699000037276</v>
      </c>
      <c r="H12" s="1">
        <f t="shared" si="6"/>
        <v>0.56116311881718151</v>
      </c>
      <c r="I12" s="6"/>
      <c r="J12" s="5"/>
      <c r="Y12" s="3">
        <v>4</v>
      </c>
      <c r="Z12" s="3">
        <f t="shared" si="9"/>
        <v>5.0000000000000002E-5</v>
      </c>
      <c r="AA12" s="4"/>
      <c r="AB12" s="4">
        <f t="shared" si="10"/>
        <v>-9</v>
      </c>
      <c r="AC12" s="4">
        <f t="shared" si="11"/>
        <v>4.2426406871192839</v>
      </c>
      <c r="AD12" s="4">
        <f t="shared" si="12"/>
        <v>-4.8541019662496856</v>
      </c>
      <c r="AE12" s="4">
        <f t="shared" si="7"/>
        <v>-4.6110163867921221</v>
      </c>
      <c r="AF12" s="1">
        <f t="shared" si="8"/>
        <v>8.2961005941905412</v>
      </c>
      <c r="AG12" s="6"/>
      <c r="AH12" s="5"/>
    </row>
    <row r="13" spans="1:34" x14ac:dyDescent="0.25">
      <c r="A13" s="3">
        <v>7</v>
      </c>
      <c r="B13" s="3">
        <f t="shared" si="1"/>
        <v>8.7499999999999999E-5</v>
      </c>
      <c r="C13" s="4"/>
      <c r="D13" s="4">
        <f t="shared" si="2"/>
        <v>1.1480502970952697</v>
      </c>
      <c r="E13" s="4">
        <f t="shared" si="3"/>
        <v>-4.90059381963448E-16</v>
      </c>
      <c r="F13" s="4">
        <f t="shared" si="4"/>
        <v>-1.5208119312000616</v>
      </c>
      <c r="G13" s="4">
        <f t="shared" si="5"/>
        <v>-0.37276163410479235</v>
      </c>
      <c r="H13" s="1">
        <f t="shared" si="6"/>
        <v>1.5208119312000612</v>
      </c>
      <c r="I13" s="6"/>
      <c r="J13" s="5"/>
      <c r="Y13" s="3">
        <v>5</v>
      </c>
      <c r="Z13" s="3">
        <f t="shared" si="9"/>
        <v>6.2500000000000001E-5</v>
      </c>
      <c r="AA13" s="4"/>
      <c r="AB13" s="4">
        <f t="shared" si="10"/>
        <v>-8.31491579260158</v>
      </c>
      <c r="AC13" s="4">
        <f t="shared" si="11"/>
        <v>6</v>
      </c>
      <c r="AD13" s="4">
        <f t="shared" si="12"/>
        <v>-2.2961005941905421</v>
      </c>
      <c r="AE13" s="4">
        <f t="shared" si="7"/>
        <v>-1.1827135533182564</v>
      </c>
      <c r="AF13" s="1">
        <f t="shared" si="8"/>
        <v>3.3040338968778995</v>
      </c>
      <c r="AG13" s="6"/>
      <c r="AH13" s="5"/>
    </row>
    <row r="14" spans="1:34" x14ac:dyDescent="0.25">
      <c r="A14" s="3">
        <v>8</v>
      </c>
      <c r="B14" s="3">
        <f t="shared" si="1"/>
        <v>1E-4</v>
      </c>
      <c r="C14" s="4"/>
      <c r="D14" s="4">
        <f t="shared" si="2"/>
        <v>-9.6472309307760185E-16</v>
      </c>
      <c r="E14" s="4">
        <f t="shared" si="3"/>
        <v>1.4142135623730958</v>
      </c>
      <c r="F14" s="4">
        <f t="shared" si="4"/>
        <v>-0.61803398874989524</v>
      </c>
      <c r="G14" s="4">
        <f t="shared" si="5"/>
        <v>0.79617957362319969</v>
      </c>
      <c r="H14" s="1">
        <f t="shared" si="6"/>
        <v>2.0322475511229912</v>
      </c>
      <c r="I14" s="6"/>
      <c r="J14" s="5"/>
      <c r="Y14" s="3">
        <v>6</v>
      </c>
      <c r="Z14" s="3">
        <f t="shared" si="9"/>
        <v>7.5000000000000007E-5</v>
      </c>
      <c r="AA14" s="4"/>
      <c r="AB14" s="4">
        <f t="shared" si="10"/>
        <v>-6.3639610306789232</v>
      </c>
      <c r="AC14" s="4">
        <f t="shared" si="11"/>
        <v>4.242640687119283</v>
      </c>
      <c r="AD14" s="4">
        <f t="shared" si="12"/>
        <v>0.93860679024138371</v>
      </c>
      <c r="AE14" s="4">
        <f t="shared" si="7"/>
        <v>0.45253739869529097</v>
      </c>
      <c r="AF14" s="1">
        <f t="shared" si="8"/>
        <v>-3.8966882899811002</v>
      </c>
      <c r="AG14" s="6"/>
      <c r="AH14" s="5"/>
    </row>
    <row r="15" spans="1:34" x14ac:dyDescent="0.25">
      <c r="A15" s="3">
        <v>9</v>
      </c>
      <c r="B15" s="3">
        <f t="shared" si="1"/>
        <v>1.1250000000000001E-4</v>
      </c>
      <c r="C15" s="4"/>
      <c r="D15" s="4">
        <f t="shared" si="2"/>
        <v>-1.1480502970952702</v>
      </c>
      <c r="E15" s="4">
        <f t="shared" si="3"/>
        <v>2</v>
      </c>
      <c r="F15" s="4">
        <f t="shared" si="4"/>
        <v>0.46689072771181117</v>
      </c>
      <c r="G15" s="4">
        <f t="shared" si="5"/>
        <v>1.3188404306165409</v>
      </c>
      <c r="H15" s="1">
        <f t="shared" si="6"/>
        <v>1.5331092722881889</v>
      </c>
      <c r="I15" s="6"/>
      <c r="J15" s="5"/>
      <c r="Y15" s="3">
        <v>7</v>
      </c>
      <c r="Z15" s="3">
        <f t="shared" si="9"/>
        <v>8.7499999999999999E-5</v>
      </c>
      <c r="AA15" s="4"/>
      <c r="AB15" s="4">
        <f t="shared" si="10"/>
        <v>-3.4441508912858136</v>
      </c>
      <c r="AC15" s="4">
        <f t="shared" si="11"/>
        <v>2.205267218835516E-15</v>
      </c>
      <c r="AD15" s="4">
        <f t="shared" si="12"/>
        <v>3.8966882899811024</v>
      </c>
      <c r="AE15" s="4">
        <f t="shared" si="7"/>
        <v>1.4636984106516318</v>
      </c>
      <c r="AF15" s="1">
        <f t="shared" si="8"/>
        <v>-9.9489797848902093</v>
      </c>
      <c r="AG15" s="6"/>
      <c r="AH15" s="5"/>
    </row>
    <row r="16" spans="1:34" x14ac:dyDescent="0.25">
      <c r="A16" s="3">
        <v>10</v>
      </c>
      <c r="B16" s="3">
        <f t="shared" si="1"/>
        <v>1.25E-4</v>
      </c>
      <c r="C16" s="4"/>
      <c r="D16" s="4">
        <f t="shared" si="2"/>
        <v>-2.1213203435596424</v>
      </c>
      <c r="E16" s="4">
        <f t="shared" si="3"/>
        <v>1.4142135623730967</v>
      </c>
      <c r="F16" s="4">
        <f t="shared" si="4"/>
        <v>1.4142135623730947</v>
      </c>
      <c r="G16" s="4">
        <f t="shared" si="5"/>
        <v>0.70710678118654902</v>
      </c>
      <c r="H16" s="1">
        <f t="shared" si="6"/>
        <v>1.9984014443252818E-15</v>
      </c>
      <c r="I16" s="6"/>
      <c r="J16" s="5"/>
      <c r="Y16" s="3">
        <v>8</v>
      </c>
      <c r="Z16" s="3">
        <f t="shared" si="9"/>
        <v>1E-4</v>
      </c>
      <c r="AA16" s="4"/>
      <c r="AB16" s="4">
        <f t="shared" si="10"/>
        <v>-2.205267218835516E-15</v>
      </c>
      <c r="AC16" s="4">
        <f t="shared" si="11"/>
        <v>-4.2426406871192874</v>
      </c>
      <c r="AD16" s="4">
        <f t="shared" si="12"/>
        <v>5.706339097770921</v>
      </c>
      <c r="AE16" s="4">
        <f t="shared" si="7"/>
        <v>3.2783704136718703</v>
      </c>
      <c r="AF16" s="1">
        <f t="shared" si="8"/>
        <v>-11.834219522386061</v>
      </c>
      <c r="AG16" s="6"/>
      <c r="AH16" s="5"/>
    </row>
    <row r="17" spans="1:44" x14ac:dyDescent="0.25">
      <c r="A17" s="3">
        <v>11</v>
      </c>
      <c r="B17" s="3">
        <f t="shared" si="1"/>
        <v>1.3750000000000001E-4</v>
      </c>
      <c r="C17" s="4"/>
      <c r="D17" s="4">
        <f t="shared" si="2"/>
        <v>-2.7716385975338604</v>
      </c>
      <c r="E17" s="4">
        <f t="shared" si="3"/>
        <v>7.3508907294517201E-16</v>
      </c>
      <c r="F17" s="4">
        <f t="shared" si="4"/>
        <v>1.9447398407953533</v>
      </c>
      <c r="G17" s="4">
        <f t="shared" si="5"/>
        <v>-0.82689875673850621</v>
      </c>
      <c r="H17" s="1">
        <f t="shared" si="6"/>
        <v>-1.9447398407953527</v>
      </c>
      <c r="I17" s="6"/>
      <c r="J17" s="5"/>
      <c r="Y17" s="3">
        <v>9</v>
      </c>
      <c r="Z17" s="3">
        <f t="shared" si="9"/>
        <v>1.1250000000000001E-4</v>
      </c>
      <c r="AA17" s="4"/>
      <c r="AB17" s="4">
        <f t="shared" si="10"/>
        <v>3.4441508912858096</v>
      </c>
      <c r="AC17" s="4">
        <f t="shared" si="11"/>
        <v>-6</v>
      </c>
      <c r="AD17" s="4">
        <f t="shared" si="12"/>
        <v>5.8342195223860607</v>
      </c>
      <c r="AE17" s="4">
        <f t="shared" si="7"/>
        <v>6.3639610306789249</v>
      </c>
      <c r="AF17" s="1">
        <f t="shared" si="8"/>
        <v>-8.485281374238582</v>
      </c>
      <c r="AG17" s="6"/>
      <c r="AH17" s="5"/>
    </row>
    <row r="18" spans="1:44" x14ac:dyDescent="0.25">
      <c r="A18" s="3">
        <v>12</v>
      </c>
      <c r="B18" s="3">
        <f t="shared" si="1"/>
        <v>1.5000000000000001E-4</v>
      </c>
      <c r="C18" s="4"/>
      <c r="D18" s="4">
        <f t="shared" si="2"/>
        <v>-3</v>
      </c>
      <c r="E18" s="4">
        <f t="shared" si="3"/>
        <v>-1.4142135623730958</v>
      </c>
      <c r="F18" s="4">
        <f t="shared" si="4"/>
        <v>1.9021130325903073</v>
      </c>
      <c r="G18" s="4">
        <f t="shared" si="5"/>
        <v>-2.5121005297827885</v>
      </c>
      <c r="H18" s="1">
        <f t="shared" si="6"/>
        <v>-3.3163265949634031</v>
      </c>
      <c r="I18" s="6"/>
      <c r="J18" s="5"/>
      <c r="Y18" s="3">
        <v>10</v>
      </c>
      <c r="Z18" s="3">
        <f t="shared" si="9"/>
        <v>1.25E-4</v>
      </c>
      <c r="AA18" s="4"/>
      <c r="AB18" s="4">
        <f t="shared" si="10"/>
        <v>6.3639610306789258</v>
      </c>
      <c r="AC18" s="4">
        <f t="shared" si="11"/>
        <v>-4.242640687119291</v>
      </c>
      <c r="AD18" s="4">
        <f t="shared" si="12"/>
        <v>4.2426406871192901</v>
      </c>
      <c r="AE18" s="4">
        <f t="shared" si="7"/>
        <v>9.7155879757370105</v>
      </c>
      <c r="AF18" s="1">
        <f t="shared" si="8"/>
        <v>-1.400672183135435</v>
      </c>
      <c r="AG18" s="6"/>
      <c r="AH18" s="5"/>
    </row>
    <row r="19" spans="1:44" ht="26.25" x14ac:dyDescent="0.45">
      <c r="A19" s="3">
        <v>13</v>
      </c>
      <c r="B19" s="3">
        <f t="shared" si="1"/>
        <v>1.6250000000000002E-4</v>
      </c>
      <c r="C19" s="4"/>
      <c r="D19" s="4">
        <f t="shared" si="2"/>
        <v>-2.77163859753386</v>
      </c>
      <c r="E19" s="4">
        <f t="shared" si="3"/>
        <v>-2</v>
      </c>
      <c r="F19" s="4">
        <f t="shared" si="4"/>
        <v>1.2988960966603684</v>
      </c>
      <c r="G19" s="4">
        <f t="shared" si="5"/>
        <v>-3.4727425008734913</v>
      </c>
      <c r="H19" s="1">
        <f t="shared" si="6"/>
        <v>-3.2988960966603686</v>
      </c>
      <c r="I19" s="6"/>
      <c r="J19" s="5"/>
      <c r="Y19" s="3">
        <v>11</v>
      </c>
      <c r="Z19" s="3">
        <f t="shared" si="9"/>
        <v>1.3750000000000001E-4</v>
      </c>
      <c r="AA19" s="4"/>
      <c r="AB19" s="4">
        <f t="shared" si="10"/>
        <v>8.3149157926015818</v>
      </c>
      <c r="AC19" s="4">
        <f t="shared" si="11"/>
        <v>-2.940356291780688E-15</v>
      </c>
      <c r="AD19" s="4">
        <f t="shared" si="12"/>
        <v>1.4006721831354321</v>
      </c>
      <c r="AE19" s="4">
        <f t="shared" si="7"/>
        <v>11.388538720869605</v>
      </c>
      <c r="AF19" s="1">
        <f t="shared" si="8"/>
        <v>6.0967426533689686</v>
      </c>
      <c r="AG19" s="6"/>
      <c r="AH19" s="5"/>
      <c r="AQ19" s="12" t="s">
        <v>22</v>
      </c>
      <c r="AR19" s="12"/>
    </row>
    <row r="20" spans="1:44" x14ac:dyDescent="0.25">
      <c r="A20" s="3">
        <v>14</v>
      </c>
      <c r="B20" s="3">
        <f t="shared" si="1"/>
        <v>1.75E-4</v>
      </c>
      <c r="C20" s="4"/>
      <c r="D20" s="4">
        <f t="shared" si="2"/>
        <v>-2.1213203435596428</v>
      </c>
      <c r="E20" s="4">
        <f t="shared" si="3"/>
        <v>-1.4142135623730969</v>
      </c>
      <c r="F20" s="4">
        <f t="shared" si="4"/>
        <v>0.31286893008046418</v>
      </c>
      <c r="G20" s="4">
        <f t="shared" si="5"/>
        <v>-3.2226649758522754</v>
      </c>
      <c r="H20" s="1">
        <f t="shared" si="6"/>
        <v>-1.727082492453561</v>
      </c>
      <c r="I20" s="6"/>
      <c r="J20" s="5"/>
      <c r="Y20" s="3">
        <v>12</v>
      </c>
      <c r="Z20" s="3">
        <f t="shared" si="9"/>
        <v>1.5000000000000001E-4</v>
      </c>
      <c r="AA20" s="4"/>
      <c r="AB20" s="4">
        <f t="shared" si="10"/>
        <v>9</v>
      </c>
      <c r="AC20" s="4">
        <f t="shared" si="11"/>
        <v>4.2426406871192865</v>
      </c>
      <c r="AD20" s="4">
        <f t="shared" si="12"/>
        <v>-1.8541019662496825</v>
      </c>
      <c r="AE20" s="4">
        <f t="shared" si="7"/>
        <v>9.7524799990013982</v>
      </c>
      <c r="AF20" s="1">
        <f t="shared" si="8"/>
        <v>10.562435793600182</v>
      </c>
      <c r="AG20" s="6"/>
      <c r="AH20" s="5"/>
    </row>
    <row r="21" spans="1:44" x14ac:dyDescent="0.25">
      <c r="A21" s="3">
        <v>15</v>
      </c>
      <c r="B21" s="3">
        <f t="shared" si="1"/>
        <v>1.875E-4</v>
      </c>
      <c r="C21" s="4"/>
      <c r="D21" s="4">
        <f t="shared" si="2"/>
        <v>-1.1480502970952686</v>
      </c>
      <c r="E21" s="4">
        <f t="shared" si="3"/>
        <v>-9.8011876392689601E-16</v>
      </c>
      <c r="F21" s="4">
        <f t="shared" si="4"/>
        <v>-0.76536686473017967</v>
      </c>
      <c r="G21" s="4">
        <f t="shared" si="5"/>
        <v>-1.9134171618254492</v>
      </c>
      <c r="H21" s="1">
        <f t="shared" si="6"/>
        <v>0.76536686473017868</v>
      </c>
      <c r="I21" s="6"/>
      <c r="J21" s="5"/>
      <c r="Y21" s="3">
        <v>13</v>
      </c>
      <c r="Z21" s="3">
        <f t="shared" si="9"/>
        <v>1.6250000000000002E-4</v>
      </c>
      <c r="AA21" s="4"/>
      <c r="AB21" s="4">
        <f t="shared" si="10"/>
        <v>8.31491579260158</v>
      </c>
      <c r="AC21" s="4">
        <f t="shared" si="11"/>
        <v>6</v>
      </c>
      <c r="AD21" s="4">
        <f t="shared" si="12"/>
        <v>-4.5624357936001818</v>
      </c>
      <c r="AE21" s="4">
        <f t="shared" si="7"/>
        <v>4.6804716742274</v>
      </c>
      <c r="AF21" s="1">
        <f t="shared" si="8"/>
        <v>10.168770730690117</v>
      </c>
      <c r="AG21" s="6"/>
      <c r="AH21" s="5"/>
    </row>
    <row r="22" spans="1:44" x14ac:dyDescent="0.25">
      <c r="A22" s="3">
        <v>16</v>
      </c>
      <c r="B22" s="3">
        <f t="shared" si="1"/>
        <v>2.0000000000000001E-4</v>
      </c>
      <c r="C22" s="4"/>
      <c r="D22" s="4">
        <f t="shared" si="2"/>
        <v>1.9294461861552037E-15</v>
      </c>
      <c r="E22" s="4">
        <f t="shared" si="3"/>
        <v>1.4142135623730956</v>
      </c>
      <c r="F22" s="4">
        <f t="shared" si="4"/>
        <v>-1.6180339887498945</v>
      </c>
      <c r="G22" s="4">
        <f t="shared" si="5"/>
        <v>-0.20382042637679687</v>
      </c>
      <c r="H22" s="1">
        <f t="shared" si="6"/>
        <v>3.0322475511229898</v>
      </c>
      <c r="I22" s="6"/>
      <c r="J22" s="5"/>
      <c r="Y22" s="3">
        <v>14</v>
      </c>
      <c r="Z22" s="3">
        <f t="shared" si="9"/>
        <v>1.75E-4</v>
      </c>
      <c r="AA22" s="4"/>
      <c r="AB22" s="4">
        <f t="shared" si="10"/>
        <v>6.3639610306789347</v>
      </c>
      <c r="AC22" s="4">
        <f t="shared" si="11"/>
        <v>4.242640687119291</v>
      </c>
      <c r="AD22" s="4">
        <f t="shared" si="12"/>
        <v>-5.9261300435708257</v>
      </c>
      <c r="AE22" s="4">
        <f t="shared" si="7"/>
        <v>-2.0991263037819166</v>
      </c>
      <c r="AF22" s="1">
        <f t="shared" si="8"/>
        <v>5.5432771950677235</v>
      </c>
      <c r="AG22" s="6"/>
      <c r="AH22" s="5"/>
    </row>
    <row r="23" spans="1:44" x14ac:dyDescent="0.25">
      <c r="A23" s="3">
        <v>17</v>
      </c>
      <c r="B23" s="3">
        <f t="shared" si="1"/>
        <v>2.1250000000000002E-4</v>
      </c>
      <c r="C23" s="4"/>
      <c r="D23" s="4">
        <f t="shared" si="2"/>
        <v>1.1480502970952697</v>
      </c>
      <c r="E23" s="4">
        <f t="shared" si="3"/>
        <v>2</v>
      </c>
      <c r="F23" s="4">
        <f t="shared" si="4"/>
        <v>-1.9938346674662557</v>
      </c>
      <c r="G23" s="4">
        <f t="shared" si="5"/>
        <v>1.154215629629014</v>
      </c>
      <c r="H23" s="1">
        <f t="shared" si="6"/>
        <v>3.9938346674662557</v>
      </c>
      <c r="I23" s="6"/>
      <c r="J23" s="5"/>
      <c r="Y23" s="3">
        <v>15</v>
      </c>
      <c r="Z23" s="3">
        <f t="shared" si="9"/>
        <v>1.875E-4</v>
      </c>
      <c r="AA23" s="4"/>
      <c r="AB23" s="4">
        <f t="shared" si="10"/>
        <v>3.4441508912857999</v>
      </c>
      <c r="AC23" s="4">
        <f t="shared" si="11"/>
        <v>3.67544536472586E-15</v>
      </c>
      <c r="AD23" s="4">
        <f t="shared" si="12"/>
        <v>-5.54327719506772</v>
      </c>
      <c r="AE23" s="4">
        <f t="shared" si="7"/>
        <v>-7.7693522008741231</v>
      </c>
      <c r="AF23" s="1">
        <f t="shared" si="8"/>
        <v>-0.71592917336444462</v>
      </c>
      <c r="AG23" s="6"/>
      <c r="AH23" s="5"/>
    </row>
    <row r="24" spans="1:44" x14ac:dyDescent="0.25">
      <c r="A24" s="3">
        <v>18</v>
      </c>
      <c r="B24" s="3">
        <f t="shared" si="1"/>
        <v>2.2500000000000002E-4</v>
      </c>
      <c r="C24" s="4"/>
      <c r="D24" s="4">
        <f t="shared" si="2"/>
        <v>2.1213203435596437</v>
      </c>
      <c r="E24" s="4">
        <f t="shared" si="3"/>
        <v>1.414213562373092</v>
      </c>
      <c r="F24" s="4">
        <f t="shared" si="4"/>
        <v>-1.7820130483767354</v>
      </c>
      <c r="G24" s="4">
        <f t="shared" si="5"/>
        <v>1.7535208575560006</v>
      </c>
      <c r="H24" s="1">
        <f t="shared" si="6"/>
        <v>3.1962266107498274</v>
      </c>
      <c r="I24" s="6"/>
      <c r="J24" s="5"/>
      <c r="Y24" s="3">
        <v>16</v>
      </c>
      <c r="Z24" s="3">
        <f t="shared" si="9"/>
        <v>2.0000000000000001E-4</v>
      </c>
      <c r="AA24" s="4"/>
      <c r="AB24" s="4">
        <f t="shared" si="10"/>
        <v>3.307900828253274E-15</v>
      </c>
      <c r="AC24" s="4">
        <f t="shared" si="11"/>
        <v>-4.2426406871192857</v>
      </c>
      <c r="AD24" s="4">
        <f t="shared" si="12"/>
        <v>-3.526711513754841</v>
      </c>
      <c r="AE24" s="4">
        <f t="shared" si="7"/>
        <v>-9.9149054656528843</v>
      </c>
      <c r="AF24" s="1">
        <f t="shared" si="8"/>
        <v>-5.5292454256329249</v>
      </c>
      <c r="AG24" s="6"/>
      <c r="AH24" s="5"/>
    </row>
    <row r="25" spans="1:44" x14ac:dyDescent="0.25">
      <c r="A25" s="3">
        <v>19</v>
      </c>
      <c r="B25" s="3">
        <f t="shared" si="1"/>
        <v>2.375E-4</v>
      </c>
      <c r="C25" s="4"/>
      <c r="D25" s="4">
        <f t="shared" si="2"/>
        <v>2.7716385975338604</v>
      </c>
      <c r="E25" s="4">
        <f t="shared" si="3"/>
        <v>1.22514845490862E-15</v>
      </c>
      <c r="F25" s="4">
        <f t="shared" si="4"/>
        <v>-1.0449971294319007</v>
      </c>
      <c r="G25" s="4">
        <f t="shared" si="5"/>
        <v>1.7266414681019611</v>
      </c>
      <c r="H25" s="1">
        <f t="shared" si="6"/>
        <v>1.044997129431902</v>
      </c>
      <c r="I25" s="6"/>
      <c r="J25" s="5"/>
      <c r="Y25" s="3">
        <v>17</v>
      </c>
      <c r="Z25" s="3">
        <f t="shared" si="9"/>
        <v>2.1250000000000002E-4</v>
      </c>
      <c r="AA25" s="4"/>
      <c r="AB25" s="4">
        <f t="shared" si="10"/>
        <v>-3.4441508912858083</v>
      </c>
      <c r="AC25" s="4">
        <f t="shared" si="11"/>
        <v>-6</v>
      </c>
      <c r="AD25" s="4">
        <f t="shared" si="12"/>
        <v>-0.47075457436707524</v>
      </c>
      <c r="AE25" s="4">
        <f t="shared" si="7"/>
        <v>-7.8826587193609257</v>
      </c>
      <c r="AF25" s="1">
        <f t="shared" si="8"/>
        <v>-6.966583685556559</v>
      </c>
      <c r="AG25" s="6"/>
      <c r="AH25" s="5"/>
    </row>
    <row r="26" spans="1:44" x14ac:dyDescent="0.25">
      <c r="A26" s="3">
        <v>20</v>
      </c>
      <c r="B26" s="3">
        <f t="shared" si="1"/>
        <v>2.5000000000000001E-4</v>
      </c>
      <c r="C26" s="4"/>
      <c r="D26" s="4">
        <f t="shared" si="2"/>
        <v>3</v>
      </c>
      <c r="E26" s="4">
        <f t="shared" si="3"/>
        <v>-1.4142135623730954</v>
      </c>
      <c r="F26" s="4">
        <f t="shared" si="4"/>
        <v>-9.8011876392689601E-16</v>
      </c>
      <c r="G26" s="4">
        <f t="shared" si="5"/>
        <v>1.5857864376269037</v>
      </c>
      <c r="H26" s="1">
        <f t="shared" si="6"/>
        <v>-1.4142135623730945</v>
      </c>
      <c r="I26" s="6"/>
      <c r="J26" s="5"/>
      <c r="Y26" s="3">
        <v>18</v>
      </c>
      <c r="Z26" s="3">
        <f t="shared" si="9"/>
        <v>2.2500000000000002E-4</v>
      </c>
      <c r="AA26" s="4"/>
      <c r="AB26" s="4">
        <f t="shared" si="10"/>
        <v>-6.3639610306789312</v>
      </c>
      <c r="AC26" s="4">
        <f t="shared" si="11"/>
        <v>-4.2426406871192768</v>
      </c>
      <c r="AD26" s="4">
        <f t="shared" si="12"/>
        <v>2.7239429984372827</v>
      </c>
      <c r="AE26" s="4">
        <f t="shared" si="7"/>
        <v>-3.1990748064770127</v>
      </c>
      <c r="AF26" s="1">
        <f t="shared" si="8"/>
        <v>-5.1158409861245309</v>
      </c>
      <c r="AG26" s="6"/>
      <c r="AH26" s="5"/>
    </row>
    <row r="27" spans="1:44" x14ac:dyDescent="0.25">
      <c r="A27" s="3">
        <v>21</v>
      </c>
      <c r="B27" s="3">
        <f t="shared" si="1"/>
        <v>2.6250000000000004E-4</v>
      </c>
      <c r="C27" s="4"/>
      <c r="D27" s="4">
        <f t="shared" si="2"/>
        <v>2.7716385975338582</v>
      </c>
      <c r="E27" s="4">
        <f t="shared" si="3"/>
        <v>-2</v>
      </c>
      <c r="F27" s="4">
        <f t="shared" si="4"/>
        <v>1.0449971294318992</v>
      </c>
      <c r="G27" s="4">
        <f t="shared" si="5"/>
        <v>1.8166357269657574</v>
      </c>
      <c r="H27" s="1">
        <f t="shared" si="6"/>
        <v>-3.0449971294318994</v>
      </c>
      <c r="I27" s="6"/>
      <c r="J27" s="5"/>
      <c r="Y27" s="3">
        <v>19</v>
      </c>
      <c r="Z27" s="3">
        <f t="shared" si="9"/>
        <v>2.375E-4</v>
      </c>
      <c r="AA27" s="4"/>
      <c r="AB27" s="4">
        <f t="shared" si="10"/>
        <v>-8.3149157926015782</v>
      </c>
      <c r="AC27" s="4">
        <f t="shared" si="11"/>
        <v>1.6905747635131974E-14</v>
      </c>
      <c r="AD27" s="4">
        <f t="shared" si="12"/>
        <v>5.1158409861245477</v>
      </c>
      <c r="AE27" s="4">
        <f t="shared" si="7"/>
        <v>1.2426406871192857</v>
      </c>
      <c r="AF27" s="1">
        <f t="shared" si="8"/>
        <v>-1.7573593128807143</v>
      </c>
      <c r="AG27" s="6"/>
      <c r="AH27" s="5"/>
    </row>
    <row r="28" spans="1:44" x14ac:dyDescent="0.25">
      <c r="A28" s="3">
        <v>22</v>
      </c>
      <c r="B28" s="3">
        <f t="shared" si="1"/>
        <v>2.7500000000000002E-4</v>
      </c>
      <c r="C28" s="4"/>
      <c r="D28" s="4">
        <f t="shared" si="2"/>
        <v>2.1213203435596415</v>
      </c>
      <c r="E28" s="4">
        <f t="shared" si="3"/>
        <v>-1.4142135623730923</v>
      </c>
      <c r="F28" s="4">
        <f t="shared" si="4"/>
        <v>1.782013048376736</v>
      </c>
      <c r="G28" s="4">
        <f t="shared" si="5"/>
        <v>2.4891198295632853</v>
      </c>
      <c r="H28" s="1">
        <f t="shared" si="6"/>
        <v>-3.1962266107498283</v>
      </c>
      <c r="I28" s="6"/>
      <c r="J28" s="5"/>
      <c r="Y28" s="3">
        <v>20</v>
      </c>
      <c r="Z28" s="3">
        <f t="shared" si="9"/>
        <v>2.5000000000000001E-4</v>
      </c>
      <c r="AA28" s="4"/>
      <c r="AB28" s="4">
        <f t="shared" si="10"/>
        <v>-9</v>
      </c>
      <c r="AC28" s="4">
        <f t="shared" si="11"/>
        <v>4.2426406871192857</v>
      </c>
      <c r="AD28" s="4">
        <f t="shared" si="12"/>
        <v>6</v>
      </c>
      <c r="AE28" s="4">
        <f t="shared" si="7"/>
        <v>2.8009251935229766</v>
      </c>
      <c r="AF28" s="1">
        <f t="shared" si="8"/>
        <v>0.88415901387544871</v>
      </c>
      <c r="AG28" s="6"/>
      <c r="AH28" s="5"/>
    </row>
    <row r="29" spans="1:44" x14ac:dyDescent="0.25">
      <c r="A29" s="3">
        <v>23</v>
      </c>
      <c r="B29" s="3">
        <f t="shared" si="1"/>
        <v>2.875E-4</v>
      </c>
      <c r="C29" s="4"/>
      <c r="D29" s="4">
        <f t="shared" si="2"/>
        <v>1.1480502970952715</v>
      </c>
      <c r="E29" s="4">
        <f t="shared" si="3"/>
        <v>-1.470178145890344E-15</v>
      </c>
      <c r="F29" s="4">
        <f t="shared" si="4"/>
        <v>1.9938346674662561</v>
      </c>
      <c r="G29" s="4">
        <f t="shared" si="5"/>
        <v>3.1418849645615259</v>
      </c>
      <c r="H29" s="1">
        <f t="shared" si="6"/>
        <v>-1.9938346674662577</v>
      </c>
      <c r="I29" s="6"/>
      <c r="J29" s="5"/>
      <c r="Y29" s="3">
        <v>21</v>
      </c>
      <c r="Z29" s="3">
        <f t="shared" si="9"/>
        <v>2.6250000000000004E-4</v>
      </c>
      <c r="AA29" s="4"/>
      <c r="AB29" s="4">
        <f t="shared" si="10"/>
        <v>-8.3149157926015747</v>
      </c>
      <c r="AC29" s="4">
        <f t="shared" si="11"/>
        <v>6</v>
      </c>
      <c r="AD29" s="4">
        <f t="shared" si="12"/>
        <v>5.1158409861245513</v>
      </c>
      <c r="AE29" s="4">
        <f t="shared" si="7"/>
        <v>0.60262265487763189</v>
      </c>
      <c r="AF29" s="1">
        <f t="shared" si="8"/>
        <v>1.5186976886819985</v>
      </c>
      <c r="AG29" s="6"/>
      <c r="AH29" s="5"/>
    </row>
    <row r="30" spans="1:44" x14ac:dyDescent="0.25">
      <c r="A30" s="3">
        <v>24</v>
      </c>
      <c r="B30" s="3">
        <f t="shared" si="1"/>
        <v>3.0000000000000003E-4</v>
      </c>
      <c r="C30" s="4"/>
      <c r="D30" s="4">
        <f t="shared" si="2"/>
        <v>-4.2264369087829934E-15</v>
      </c>
      <c r="E30" s="4">
        <f t="shared" si="3"/>
        <v>1.4142135623731003</v>
      </c>
      <c r="F30" s="4">
        <f t="shared" si="4"/>
        <v>1.6180339887498956</v>
      </c>
      <c r="G30" s="4">
        <f t="shared" si="5"/>
        <v>3.0322475511229916</v>
      </c>
      <c r="H30" s="1">
        <f t="shared" si="6"/>
        <v>-0.20382042637679532</v>
      </c>
      <c r="I30" s="6"/>
      <c r="J30" s="5"/>
      <c r="Y30" s="3">
        <v>22</v>
      </c>
      <c r="Z30" s="3">
        <f t="shared" si="9"/>
        <v>2.7500000000000002E-4</v>
      </c>
      <c r="AA30" s="4"/>
      <c r="AB30" s="4">
        <f t="shared" si="10"/>
        <v>-6.3639610306789249</v>
      </c>
      <c r="AC30" s="4">
        <f t="shared" si="11"/>
        <v>4.2426406871192777</v>
      </c>
      <c r="AD30" s="4">
        <f t="shared" si="12"/>
        <v>2.7239429984372792</v>
      </c>
      <c r="AE30" s="4">
        <f t="shared" si="7"/>
        <v>-3.9149054656528683</v>
      </c>
      <c r="AF30" s="1">
        <f t="shared" si="8"/>
        <v>0.47075457436706319</v>
      </c>
      <c r="AG30" s="6"/>
      <c r="AH30" s="5"/>
    </row>
    <row r="31" spans="1:44" x14ac:dyDescent="0.25">
      <c r="A31" s="3">
        <v>25</v>
      </c>
      <c r="B31" s="3">
        <f t="shared" si="1"/>
        <v>3.1250000000000001E-4</v>
      </c>
      <c r="C31" s="4"/>
      <c r="D31" s="4">
        <f t="shared" si="2"/>
        <v>-1.1480502970952695</v>
      </c>
      <c r="E31" s="4">
        <f t="shared" si="3"/>
        <v>2</v>
      </c>
      <c r="F31" s="4">
        <f t="shared" si="4"/>
        <v>0.76536686473018145</v>
      </c>
      <c r="G31" s="4">
        <f t="shared" si="5"/>
        <v>1.6173165676349119</v>
      </c>
      <c r="H31" s="1">
        <f t="shared" si="6"/>
        <v>1.2346331352698185</v>
      </c>
      <c r="I31" s="6"/>
      <c r="J31" s="5"/>
      <c r="Y31" s="3">
        <v>23</v>
      </c>
      <c r="Z31" s="3">
        <f t="shared" si="9"/>
        <v>2.875E-4</v>
      </c>
      <c r="AA31" s="4"/>
      <c r="AB31" s="4">
        <f t="shared" si="10"/>
        <v>-3.4441508912858154</v>
      </c>
      <c r="AC31" s="4">
        <f t="shared" si="11"/>
        <v>5.145623510616204E-15</v>
      </c>
      <c r="AD31" s="4">
        <f t="shared" si="12"/>
        <v>-0.47075457436705803</v>
      </c>
      <c r="AE31" s="4">
        <f t="shared" si="7"/>
        <v>-7.769352200874124</v>
      </c>
      <c r="AF31" s="1">
        <f t="shared" si="8"/>
        <v>-0.71592917336446416</v>
      </c>
      <c r="AG31" s="6"/>
      <c r="AH31" s="5"/>
    </row>
    <row r="32" spans="1:44" x14ac:dyDescent="0.25">
      <c r="A32" s="3">
        <v>26</v>
      </c>
      <c r="B32" s="3">
        <f t="shared" si="1"/>
        <v>3.2500000000000004E-4</v>
      </c>
      <c r="C32" s="4"/>
      <c r="D32" s="4">
        <f t="shared" si="2"/>
        <v>-2.1213203435596437</v>
      </c>
      <c r="E32" s="4">
        <f t="shared" si="3"/>
        <v>1.4142135623730925</v>
      </c>
      <c r="F32" s="4">
        <f t="shared" si="4"/>
        <v>-0.31286893008046229</v>
      </c>
      <c r="G32" s="4">
        <f t="shared" si="5"/>
        <v>-1.0199757112670136</v>
      </c>
      <c r="H32" s="1">
        <f t="shared" si="6"/>
        <v>1.7270824924535548</v>
      </c>
      <c r="I32" s="6"/>
      <c r="J32" s="5"/>
      <c r="Y32" s="3">
        <v>24</v>
      </c>
      <c r="Z32" s="3">
        <f t="shared" si="9"/>
        <v>3.0000000000000003E-4</v>
      </c>
      <c r="AA32" s="4"/>
      <c r="AB32" s="4">
        <f t="shared" si="10"/>
        <v>1.1576677116931222E-14</v>
      </c>
      <c r="AC32" s="4">
        <f t="shared" si="11"/>
        <v>-4.2426406871192999</v>
      </c>
      <c r="AD32" s="4">
        <f t="shared" si="12"/>
        <v>-3.5267115137548357</v>
      </c>
      <c r="AE32" s="4">
        <f t="shared" si="7"/>
        <v>-8.0991263037819117</v>
      </c>
      <c r="AF32" s="1">
        <f t="shared" si="8"/>
        <v>-0.45672280493228179</v>
      </c>
      <c r="AG32" s="6"/>
      <c r="AH32" s="5"/>
    </row>
    <row r="33" spans="1:44" x14ac:dyDescent="0.25">
      <c r="A33" s="3">
        <v>27</v>
      </c>
      <c r="B33" s="3">
        <f t="shared" si="1"/>
        <v>3.3750000000000002E-4</v>
      </c>
      <c r="C33" s="4"/>
      <c r="D33" s="4">
        <f t="shared" si="2"/>
        <v>-2.7716385975338613</v>
      </c>
      <c r="E33" s="4">
        <f t="shared" si="3"/>
        <v>-5.3902195207289338E-15</v>
      </c>
      <c r="F33" s="4">
        <f t="shared" si="4"/>
        <v>-1.2988960966603671</v>
      </c>
      <c r="G33" s="4">
        <f t="shared" si="5"/>
        <v>-4.070534694194234</v>
      </c>
      <c r="H33" s="1">
        <f t="shared" si="6"/>
        <v>1.2988960966603618</v>
      </c>
      <c r="I33" s="6"/>
      <c r="J33" s="5"/>
      <c r="Y33" s="3">
        <v>25</v>
      </c>
      <c r="Z33" s="3">
        <f t="shared" si="9"/>
        <v>3.1250000000000001E-4</v>
      </c>
      <c r="AA33" s="4"/>
      <c r="AB33" s="4">
        <f t="shared" si="10"/>
        <v>3.4441508912858074</v>
      </c>
      <c r="AC33" s="4">
        <f t="shared" si="11"/>
        <v>-6</v>
      </c>
      <c r="AD33" s="4">
        <f t="shared" si="12"/>
        <v>-5.5432771950677182</v>
      </c>
      <c r="AE33" s="4">
        <f t="shared" si="7"/>
        <v>-3.8048097000111758</v>
      </c>
      <c r="AF33" s="1">
        <f t="shared" si="8"/>
        <v>1.683489356451549</v>
      </c>
      <c r="AG33" s="6"/>
      <c r="AH33" s="5"/>
    </row>
    <row r="34" spans="1:44" x14ac:dyDescent="0.25">
      <c r="A34" s="3">
        <v>28</v>
      </c>
      <c r="B34" s="3">
        <f t="shared" si="1"/>
        <v>3.5E-4</v>
      </c>
      <c r="C34" s="4"/>
      <c r="D34" s="4">
        <f t="shared" si="2"/>
        <v>-3</v>
      </c>
      <c r="E34" s="4">
        <f t="shared" si="3"/>
        <v>-1.4142135623730951</v>
      </c>
      <c r="F34" s="4">
        <f t="shared" si="4"/>
        <v>-1.9021130325903068</v>
      </c>
      <c r="G34" s="4">
        <f t="shared" si="5"/>
        <v>-6.3163265949634013</v>
      </c>
      <c r="H34" s="1">
        <f t="shared" si="6"/>
        <v>0.48789947021721169</v>
      </c>
      <c r="I34" s="6"/>
      <c r="J34" s="5"/>
      <c r="Y34" s="3">
        <v>26</v>
      </c>
      <c r="Z34" s="3">
        <f t="shared" si="9"/>
        <v>3.2500000000000004E-4</v>
      </c>
      <c r="AA34" s="4"/>
      <c r="AB34" s="4">
        <f t="shared" si="10"/>
        <v>6.3639610306789303</v>
      </c>
      <c r="AC34" s="4">
        <f t="shared" si="11"/>
        <v>-4.2426406871192786</v>
      </c>
      <c r="AD34" s="4">
        <f t="shared" si="12"/>
        <v>-5.9261300435708275</v>
      </c>
      <c r="AE34" s="4">
        <f t="shared" si="7"/>
        <v>3.7524799990014062</v>
      </c>
      <c r="AF34" s="1">
        <f t="shared" si="8"/>
        <v>4.5624357936002085</v>
      </c>
      <c r="AG34" s="6"/>
      <c r="AH34" s="5"/>
    </row>
    <row r="35" spans="1:44" x14ac:dyDescent="0.25">
      <c r="A35" s="3">
        <v>29</v>
      </c>
      <c r="B35" s="3">
        <f t="shared" si="1"/>
        <v>3.6250000000000003E-4</v>
      </c>
      <c r="C35" s="4"/>
      <c r="D35" s="4">
        <f t="shared" si="2"/>
        <v>-2.77163859753386</v>
      </c>
      <c r="E35" s="4">
        <f t="shared" si="3"/>
        <v>-2</v>
      </c>
      <c r="F35" s="4">
        <f t="shared" si="4"/>
        <v>-1.944739840795352</v>
      </c>
      <c r="G35" s="4">
        <f t="shared" si="5"/>
        <v>-6.7163784383292118</v>
      </c>
      <c r="H35" s="1">
        <f t="shared" si="6"/>
        <v>-5.5260159204647996E-2</v>
      </c>
      <c r="I35" s="6"/>
      <c r="J35" s="5"/>
      <c r="Y35" s="3">
        <v>27</v>
      </c>
      <c r="Z35" s="3">
        <f t="shared" si="9"/>
        <v>3.3750000000000002E-4</v>
      </c>
      <c r="AA35" s="4"/>
      <c r="AB35" s="4">
        <f t="shared" si="10"/>
        <v>8.3149157926015835</v>
      </c>
      <c r="AC35" s="4">
        <f t="shared" si="11"/>
        <v>1.543556948924163E-14</v>
      </c>
      <c r="AD35" s="4">
        <f t="shared" si="12"/>
        <v>-4.5624357936001934</v>
      </c>
      <c r="AE35" s="4">
        <f t="shared" si="7"/>
        <v>11.388538720869585</v>
      </c>
      <c r="AF35" s="1">
        <f t="shared" si="8"/>
        <v>6.0967426533689837</v>
      </c>
      <c r="AG35" s="6"/>
      <c r="AH35" s="5"/>
    </row>
    <row r="36" spans="1:44" x14ac:dyDescent="0.25">
      <c r="A36" s="3">
        <v>30</v>
      </c>
      <c r="B36" s="3">
        <f t="shared" si="1"/>
        <v>3.7500000000000001E-4</v>
      </c>
      <c r="C36" s="4"/>
      <c r="D36" s="4">
        <f t="shared" si="2"/>
        <v>-2.1213203435596419</v>
      </c>
      <c r="E36" s="4">
        <f t="shared" si="3"/>
        <v>-1.4142135623730927</v>
      </c>
      <c r="F36" s="4">
        <f t="shared" si="4"/>
        <v>-1.4142135623730923</v>
      </c>
      <c r="G36" s="4">
        <f t="shared" si="5"/>
        <v>-4.9497474683058265</v>
      </c>
      <c r="H36" s="1">
        <f t="shared" si="6"/>
        <v>0</v>
      </c>
      <c r="I36" s="6"/>
      <c r="J36" s="5"/>
      <c r="Y36" s="3">
        <v>28</v>
      </c>
      <c r="Z36" s="3">
        <f t="shared" si="9"/>
        <v>3.5E-4</v>
      </c>
      <c r="AA36" s="4"/>
      <c r="AB36" s="4">
        <f t="shared" si="10"/>
        <v>9</v>
      </c>
      <c r="AC36" s="4">
        <f t="shared" si="11"/>
        <v>4.2426406871192848</v>
      </c>
      <c r="AD36" s="4">
        <f t="shared" si="12"/>
        <v>-1.8541019662496987</v>
      </c>
      <c r="AE36" s="4">
        <f t="shared" si="7"/>
        <v>15.715587975737039</v>
      </c>
      <c r="AF36" s="1">
        <f t="shared" si="8"/>
        <v>4.5993278168645428</v>
      </c>
      <c r="AG36" s="6"/>
      <c r="AH36" s="5"/>
    </row>
    <row r="37" spans="1:44" x14ac:dyDescent="0.25">
      <c r="A37" s="3">
        <v>31</v>
      </c>
      <c r="B37" s="3">
        <f t="shared" si="1"/>
        <v>3.8750000000000004E-4</v>
      </c>
      <c r="C37" s="4"/>
      <c r="D37" s="4">
        <f t="shared" si="2"/>
        <v>-1.1480502970952671</v>
      </c>
      <c r="E37" s="4">
        <f t="shared" si="3"/>
        <v>5.1451898297472098E-15</v>
      </c>
      <c r="F37" s="4">
        <f t="shared" si="4"/>
        <v>-0.4668907277118079</v>
      </c>
      <c r="G37" s="4">
        <f t="shared" si="5"/>
        <v>-1.6149410248070699</v>
      </c>
      <c r="H37" s="1">
        <f t="shared" si="6"/>
        <v>0.46689072771181306</v>
      </c>
      <c r="I37" s="6"/>
      <c r="J37" s="5"/>
      <c r="Y37" s="3">
        <v>29</v>
      </c>
      <c r="Z37" s="3">
        <f t="shared" si="9"/>
        <v>3.6250000000000003E-4</v>
      </c>
      <c r="AA37" s="4"/>
      <c r="AB37" s="4">
        <f t="shared" si="10"/>
        <v>8.3149157926015818</v>
      </c>
      <c r="AC37" s="4">
        <f t="shared" si="11"/>
        <v>6</v>
      </c>
      <c r="AD37" s="4">
        <f t="shared" si="12"/>
        <v>1.4006721831354567</v>
      </c>
      <c r="AE37" s="4">
        <f t="shared" si="7"/>
        <v>14.849242404917504</v>
      </c>
      <c r="AF37" s="1">
        <f t="shared" si="8"/>
        <v>-2.2204460492503131E-14</v>
      </c>
      <c r="AG37" s="6"/>
      <c r="AH37" s="5"/>
    </row>
    <row r="38" spans="1:44" x14ac:dyDescent="0.25">
      <c r="A38" s="3">
        <v>32</v>
      </c>
      <c r="B38" s="3">
        <f t="shared" si="1"/>
        <v>4.0000000000000002E-4</v>
      </c>
      <c r="C38" s="4"/>
      <c r="D38" s="4">
        <f t="shared" si="2"/>
        <v>3.8588923723104074E-15</v>
      </c>
      <c r="E38" s="4">
        <f t="shared" si="3"/>
        <v>1.4142135623730998</v>
      </c>
      <c r="F38" s="4">
        <f t="shared" si="4"/>
        <v>0.61803398874989679</v>
      </c>
      <c r="G38" s="4">
        <f t="shared" si="5"/>
        <v>2.0322475511230005</v>
      </c>
      <c r="H38" s="1">
        <f t="shared" si="6"/>
        <v>0.79617957362320302</v>
      </c>
      <c r="I38" s="6"/>
      <c r="J38" s="5"/>
      <c r="Y38" s="3">
        <v>30</v>
      </c>
      <c r="Z38" s="3">
        <f t="shared" si="9"/>
        <v>3.7500000000000001E-4</v>
      </c>
      <c r="AA38" s="4"/>
      <c r="AB38" s="4">
        <f t="shared" si="10"/>
        <v>6.3639610306789258</v>
      </c>
      <c r="AC38" s="4">
        <f t="shared" si="11"/>
        <v>4.2426406871192786</v>
      </c>
      <c r="AD38" s="4">
        <f t="shared" si="12"/>
        <v>4.2426406871193008</v>
      </c>
      <c r="AE38" s="4">
        <f t="shared" si="7"/>
        <v>9.2783704136718512</v>
      </c>
      <c r="AF38" s="1">
        <f t="shared" si="8"/>
        <v>-5.8342195223860793</v>
      </c>
      <c r="AG38" s="6"/>
      <c r="AH38" s="5"/>
    </row>
    <row r="39" spans="1:44" x14ac:dyDescent="0.25">
      <c r="Y39" s="3">
        <v>31</v>
      </c>
      <c r="Z39" s="3">
        <f t="shared" si="9"/>
        <v>3.8750000000000004E-4</v>
      </c>
      <c r="AA39" s="4"/>
      <c r="AB39" s="4">
        <f t="shared" si="10"/>
        <v>3.4441508912858021</v>
      </c>
      <c r="AC39" s="4">
        <f t="shared" si="11"/>
        <v>-1.4700480416296458E-14</v>
      </c>
      <c r="AD39" s="4">
        <f t="shared" si="12"/>
        <v>5.8342195223860642</v>
      </c>
      <c r="AE39" s="4">
        <f t="shared" si="7"/>
        <v>1.463698410651606</v>
      </c>
      <c r="AF39" s="1">
        <f t="shared" si="8"/>
        <v>-9.9489797848902164</v>
      </c>
    </row>
    <row r="40" spans="1:44" ht="26.25" x14ac:dyDescent="0.45">
      <c r="Y40" s="3">
        <v>32</v>
      </c>
      <c r="Z40" s="3">
        <f t="shared" si="9"/>
        <v>4.0000000000000002E-4</v>
      </c>
      <c r="AA40" s="4"/>
      <c r="AB40" s="4">
        <f t="shared" si="10"/>
        <v>-1.0474043507513464E-14</v>
      </c>
      <c r="AC40" s="4">
        <f t="shared" si="11"/>
        <v>-4.2426406871192999</v>
      </c>
      <c r="AD40" s="4">
        <f t="shared" si="12"/>
        <v>5.7063390977709165</v>
      </c>
      <c r="AE40" s="4"/>
      <c r="AF40" s="1"/>
      <c r="AQ40" s="12" t="s">
        <v>21</v>
      </c>
      <c r="AR40" s="12"/>
    </row>
    <row r="41" spans="1:44" x14ac:dyDescent="0.25">
      <c r="Y41" s="3"/>
      <c r="Z41" s="3"/>
      <c r="AA41" s="4"/>
      <c r="AB41" s="4"/>
      <c r="AC41" s="4"/>
      <c r="AD41" s="4"/>
    </row>
  </sheetData>
  <mergeCells count="2">
    <mergeCell ref="AQ19:AR19"/>
    <mergeCell ref="AQ40:AR4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opLeftCell="D13" zoomScale="70" zoomScaleNormal="70" workbookViewId="0">
      <selection activeCell="G13" sqref="G13"/>
    </sheetView>
  </sheetViews>
  <sheetFormatPr defaultRowHeight="15" x14ac:dyDescent="0.25"/>
  <cols>
    <col min="8" max="8" width="9.7109375" style="3" bestFit="1" customWidth="1"/>
    <col min="9" max="9" width="9.140625" style="3"/>
  </cols>
  <sheetData>
    <row r="1" spans="1:21" x14ac:dyDescent="0.25">
      <c r="A1" s="3"/>
      <c r="B1" s="3"/>
      <c r="C1" s="3" t="s">
        <v>0</v>
      </c>
      <c r="D1" s="3">
        <f>1/D2</f>
        <v>2.0000000000000001E-4</v>
      </c>
      <c r="E1" s="3"/>
      <c r="F1" s="3"/>
      <c r="G1" s="3" t="s">
        <v>1</v>
      </c>
    </row>
    <row r="2" spans="1:21" x14ac:dyDescent="0.25">
      <c r="A2" s="3"/>
      <c r="B2" s="3" t="s">
        <v>2</v>
      </c>
      <c r="C2" s="3" t="s">
        <v>3</v>
      </c>
      <c r="D2" s="3">
        <v>5000</v>
      </c>
      <c r="E2" s="3">
        <v>10000</v>
      </c>
      <c r="F2" s="3">
        <v>6000</v>
      </c>
      <c r="G2" s="3" t="s">
        <v>4</v>
      </c>
    </row>
    <row r="3" spans="1:21" ht="24" x14ac:dyDescent="0.45">
      <c r="A3" s="3" t="s">
        <v>5</v>
      </c>
      <c r="B3" s="3">
        <f>D1/16</f>
        <v>1.2500000000000001E-5</v>
      </c>
      <c r="C3" s="3" t="s">
        <v>6</v>
      </c>
      <c r="D3" s="3">
        <v>2</v>
      </c>
      <c r="E3" s="3">
        <v>2</v>
      </c>
      <c r="F3" s="3">
        <v>3</v>
      </c>
      <c r="G3" s="3" t="s">
        <v>7</v>
      </c>
      <c r="H3" s="3" t="s">
        <v>16</v>
      </c>
      <c r="I3" s="3" t="s">
        <v>16</v>
      </c>
      <c r="T3" s="13" t="s">
        <v>17</v>
      </c>
      <c r="U3" s="13"/>
    </row>
    <row r="4" spans="1:21" x14ac:dyDescent="0.25">
      <c r="A4" s="3"/>
      <c r="B4" s="3"/>
      <c r="C4" s="3"/>
      <c r="F4" s="3"/>
      <c r="G4" s="3"/>
      <c r="H4" s="3">
        <v>5</v>
      </c>
      <c r="I4" s="3">
        <v>-5</v>
      </c>
    </row>
    <row r="5" spans="1:21" ht="18" x14ac:dyDescent="0.25">
      <c r="A5" s="3"/>
      <c r="B5" s="3" t="s">
        <v>8</v>
      </c>
      <c r="C5" s="3"/>
      <c r="D5" s="3" t="s">
        <v>11</v>
      </c>
      <c r="E5" s="3" t="s">
        <v>9</v>
      </c>
      <c r="F5" s="3" t="s">
        <v>10</v>
      </c>
      <c r="G5" s="3" t="s">
        <v>12</v>
      </c>
      <c r="H5" s="3" t="s">
        <v>15</v>
      </c>
      <c r="I5" s="3" t="s">
        <v>15</v>
      </c>
      <c r="J5" s="3" t="s">
        <v>18</v>
      </c>
    </row>
    <row r="6" spans="1:21" x14ac:dyDescent="0.25">
      <c r="A6" s="3">
        <v>0</v>
      </c>
      <c r="B6" s="3">
        <f>$B$3*A6</f>
        <v>0</v>
      </c>
      <c r="C6" s="4"/>
      <c r="D6" s="4">
        <f>$D$3*SIN(2*PI()*$D$2*B6)</f>
        <v>0</v>
      </c>
      <c r="E6" s="4">
        <f>$E$3*SIN(2*PI()*$E$2*B6)</f>
        <v>0</v>
      </c>
      <c r="F6" s="4">
        <f>$F$3*SIN(2*PI()*$F$2*B6)</f>
        <v>0</v>
      </c>
      <c r="G6" s="4">
        <f>SUM(D6:F6)</f>
        <v>0</v>
      </c>
      <c r="H6" s="8">
        <f>H$4*$D$3*SIN(2*PI()*$D$2*B6)</f>
        <v>0</v>
      </c>
      <c r="I6" s="9">
        <f>D6*I$4</f>
        <v>0</v>
      </c>
      <c r="J6" s="1">
        <f>D6-F6</f>
        <v>0</v>
      </c>
    </row>
    <row r="7" spans="1:21" x14ac:dyDescent="0.25">
      <c r="A7" s="3">
        <v>1</v>
      </c>
      <c r="B7" s="3">
        <f t="shared" ref="B7:B38" si="0">$B$3*A7</f>
        <v>1.2500000000000001E-5</v>
      </c>
      <c r="C7" s="4"/>
      <c r="D7" s="4">
        <f t="shared" ref="D7:D38" si="1">$D$3*SIN(2*PI()*$D$2*B7)</f>
        <v>0.76536686473017956</v>
      </c>
      <c r="E7" s="4">
        <f t="shared" ref="E7:E38" si="2">$E$3*SIN(2*PI()*$E$2*B7)</f>
        <v>1.4142135623730951</v>
      </c>
      <c r="F7" s="4">
        <f t="shared" ref="F7:F38" si="3">$F$3*SIN(2*PI()*$F$2*B7)</f>
        <v>1.3619714992186402</v>
      </c>
      <c r="G7" s="4">
        <f t="shared" ref="G7:G38" si="4">SUM(D7:F7)</f>
        <v>3.5415519263219148</v>
      </c>
      <c r="H7" s="8">
        <f t="shared" ref="H7:H38" si="5">H$4*$D$3*SIN(2*PI()*$D$2*B7)</f>
        <v>3.8268343236508979</v>
      </c>
      <c r="I7" s="9">
        <f t="shared" ref="I7:I38" si="6">D7*I$4</f>
        <v>-3.8268343236508979</v>
      </c>
      <c r="J7" s="1">
        <f t="shared" ref="J7:J38" si="7">D7-F7</f>
        <v>-0.59660463448846068</v>
      </c>
    </row>
    <row r="8" spans="1:21" x14ac:dyDescent="0.25">
      <c r="A8" s="3">
        <v>2</v>
      </c>
      <c r="B8" s="3">
        <f t="shared" si="0"/>
        <v>2.5000000000000001E-5</v>
      </c>
      <c r="C8" s="4"/>
      <c r="D8" s="4">
        <f t="shared" si="1"/>
        <v>1.4142135623730951</v>
      </c>
      <c r="E8" s="4">
        <f t="shared" si="2"/>
        <v>2</v>
      </c>
      <c r="F8" s="4">
        <f t="shared" si="3"/>
        <v>2.4270509831248424</v>
      </c>
      <c r="G8" s="4">
        <f t="shared" si="4"/>
        <v>5.8412645454979373</v>
      </c>
      <c r="H8" s="8">
        <f t="shared" si="5"/>
        <v>7.0710678118654755</v>
      </c>
      <c r="I8" s="9">
        <f t="shared" si="6"/>
        <v>-7.0710678118654755</v>
      </c>
      <c r="J8" s="1">
        <f t="shared" si="7"/>
        <v>-1.0128374207517472</v>
      </c>
    </row>
    <row r="9" spans="1:21" x14ac:dyDescent="0.25">
      <c r="A9" s="3">
        <v>3</v>
      </c>
      <c r="B9" s="3">
        <f t="shared" si="0"/>
        <v>3.7500000000000003E-5</v>
      </c>
      <c r="C9" s="4"/>
      <c r="D9" s="4">
        <f t="shared" si="1"/>
        <v>1.8477590650225737</v>
      </c>
      <c r="E9" s="4">
        <f t="shared" si="2"/>
        <v>1.4142135623730945</v>
      </c>
      <c r="F9" s="4">
        <f t="shared" si="3"/>
        <v>2.9630650217854133</v>
      </c>
      <c r="G9" s="4">
        <f t="shared" si="4"/>
        <v>6.2250376491810808</v>
      </c>
      <c r="H9" s="8">
        <f t="shared" si="5"/>
        <v>9.2387953251128678</v>
      </c>
      <c r="I9" s="9">
        <f t="shared" si="6"/>
        <v>-9.2387953251128678</v>
      </c>
      <c r="J9" s="1">
        <f t="shared" si="7"/>
        <v>-1.1153059567628396</v>
      </c>
    </row>
    <row r="10" spans="1:21" x14ac:dyDescent="0.25">
      <c r="A10" s="3">
        <v>4</v>
      </c>
      <c r="B10" s="3">
        <f t="shared" si="0"/>
        <v>5.0000000000000002E-5</v>
      </c>
      <c r="C10" s="4"/>
      <c r="D10" s="4">
        <f t="shared" si="1"/>
        <v>2</v>
      </c>
      <c r="E10" s="4">
        <f t="shared" si="2"/>
        <v>-6.4314872871840123E-16</v>
      </c>
      <c r="F10" s="4">
        <f t="shared" si="3"/>
        <v>2.8531695488854609</v>
      </c>
      <c r="G10" s="4">
        <f t="shared" si="4"/>
        <v>4.85316954888546</v>
      </c>
      <c r="H10" s="8">
        <f t="shared" si="5"/>
        <v>10</v>
      </c>
      <c r="I10" s="9">
        <f t="shared" si="6"/>
        <v>-10</v>
      </c>
      <c r="J10" s="1">
        <f t="shared" si="7"/>
        <v>-0.85316954888546093</v>
      </c>
    </row>
    <row r="11" spans="1:21" x14ac:dyDescent="0.25">
      <c r="A11" s="3">
        <v>5</v>
      </c>
      <c r="B11" s="3">
        <f t="shared" si="0"/>
        <v>6.2500000000000001E-5</v>
      </c>
      <c r="C11" s="4"/>
      <c r="D11" s="4">
        <f t="shared" si="1"/>
        <v>1.8477590650225735</v>
      </c>
      <c r="E11" s="4">
        <f t="shared" si="2"/>
        <v>-1.4142135623730949</v>
      </c>
      <c r="F11" s="4">
        <f t="shared" si="3"/>
        <v>2.1213203435596428</v>
      </c>
      <c r="G11" s="4">
        <f t="shared" si="4"/>
        <v>2.5548658462091214</v>
      </c>
      <c r="H11" s="8">
        <f t="shared" si="5"/>
        <v>9.2387953251128678</v>
      </c>
      <c r="I11" s="9">
        <f t="shared" si="6"/>
        <v>-9.2387953251128678</v>
      </c>
      <c r="J11" s="1">
        <f t="shared" si="7"/>
        <v>-0.27356127853706935</v>
      </c>
    </row>
    <row r="12" spans="1:21" x14ac:dyDescent="0.25">
      <c r="A12" s="3">
        <v>6</v>
      </c>
      <c r="B12" s="3">
        <f t="shared" si="0"/>
        <v>7.5000000000000007E-5</v>
      </c>
      <c r="C12" s="4"/>
      <c r="D12" s="4">
        <f t="shared" si="1"/>
        <v>1.4142135623730945</v>
      </c>
      <c r="E12" s="4">
        <f t="shared" si="2"/>
        <v>-2</v>
      </c>
      <c r="F12" s="4">
        <f t="shared" si="3"/>
        <v>0.92705098312484258</v>
      </c>
      <c r="G12" s="4">
        <f t="shared" si="4"/>
        <v>0.34126454549793706</v>
      </c>
      <c r="H12" s="8">
        <f t="shared" si="5"/>
        <v>7.071067811865472</v>
      </c>
      <c r="I12" s="9">
        <f t="shared" si="6"/>
        <v>-7.071067811865472</v>
      </c>
      <c r="J12" s="1">
        <f t="shared" si="7"/>
        <v>0.4871625792482519</v>
      </c>
    </row>
    <row r="13" spans="1:21" x14ac:dyDescent="0.25">
      <c r="A13" s="3">
        <v>7</v>
      </c>
      <c r="B13" s="3">
        <f t="shared" si="0"/>
        <v>8.7499999999999999E-5</v>
      </c>
      <c r="C13" s="4"/>
      <c r="D13" s="4">
        <f t="shared" si="1"/>
        <v>0.76536686473017979</v>
      </c>
      <c r="E13" s="4">
        <f t="shared" si="2"/>
        <v>-1.4142135623730954</v>
      </c>
      <c r="F13" s="4">
        <f t="shared" si="3"/>
        <v>-0.46930339512069219</v>
      </c>
      <c r="G13" s="4">
        <f t="shared" si="4"/>
        <v>-1.1181500927636079</v>
      </c>
      <c r="H13" s="8">
        <f t="shared" si="5"/>
        <v>3.8268343236508988</v>
      </c>
      <c r="I13" s="9">
        <f t="shared" si="6"/>
        <v>-3.8268343236508988</v>
      </c>
      <c r="J13" s="1">
        <f t="shared" si="7"/>
        <v>1.2346702598508719</v>
      </c>
    </row>
    <row r="14" spans="1:21" x14ac:dyDescent="0.25">
      <c r="A14" s="3">
        <v>8</v>
      </c>
      <c r="B14" s="3">
        <f t="shared" si="0"/>
        <v>1E-4</v>
      </c>
      <c r="C14" s="4"/>
      <c r="D14" s="4">
        <f t="shared" si="1"/>
        <v>-6.4314872871840123E-16</v>
      </c>
      <c r="E14" s="4">
        <f t="shared" si="2"/>
        <v>1.2862974574368025E-15</v>
      </c>
      <c r="F14" s="4">
        <f t="shared" si="3"/>
        <v>-1.7633557568774192</v>
      </c>
      <c r="G14" s="4">
        <f t="shared" si="4"/>
        <v>-1.7633557568774185</v>
      </c>
      <c r="H14" s="8">
        <f t="shared" si="5"/>
        <v>-3.2157436435920062E-15</v>
      </c>
      <c r="I14" s="9">
        <f t="shared" si="6"/>
        <v>3.2157436435920062E-15</v>
      </c>
      <c r="J14" s="1">
        <f t="shared" si="7"/>
        <v>1.7633557568774185</v>
      </c>
    </row>
    <row r="15" spans="1:21" x14ac:dyDescent="0.25">
      <c r="A15" s="3">
        <v>9</v>
      </c>
      <c r="B15" s="3">
        <f t="shared" si="0"/>
        <v>1.1250000000000001E-4</v>
      </c>
      <c r="C15" s="4"/>
      <c r="D15" s="4">
        <f t="shared" si="1"/>
        <v>-0.76536686473018012</v>
      </c>
      <c r="E15" s="4">
        <f t="shared" si="2"/>
        <v>1.4142135623730958</v>
      </c>
      <c r="F15" s="4">
        <f t="shared" si="3"/>
        <v>-2.6730195725651034</v>
      </c>
      <c r="G15" s="4">
        <f t="shared" si="4"/>
        <v>-2.0241728749221877</v>
      </c>
      <c r="H15" s="8">
        <f t="shared" si="5"/>
        <v>-3.8268343236509006</v>
      </c>
      <c r="I15" s="9">
        <f t="shared" si="6"/>
        <v>3.8268343236509006</v>
      </c>
      <c r="J15" s="1">
        <f t="shared" si="7"/>
        <v>1.9076527078349232</v>
      </c>
    </row>
    <row r="16" spans="1:21" ht="15" customHeight="1" x14ac:dyDescent="0.25">
      <c r="A16" s="3">
        <v>10</v>
      </c>
      <c r="B16" s="3">
        <f t="shared" si="0"/>
        <v>1.25E-4</v>
      </c>
      <c r="C16" s="4"/>
      <c r="D16" s="4">
        <f t="shared" si="1"/>
        <v>-1.4142135623730949</v>
      </c>
      <c r="E16" s="4">
        <f t="shared" si="2"/>
        <v>2</v>
      </c>
      <c r="F16" s="4">
        <f t="shared" si="3"/>
        <v>-3</v>
      </c>
      <c r="G16" s="4">
        <f t="shared" si="4"/>
        <v>-2.4142135623730949</v>
      </c>
      <c r="H16" s="8">
        <f t="shared" si="5"/>
        <v>-7.0710678118654746</v>
      </c>
      <c r="I16" s="9">
        <f t="shared" si="6"/>
        <v>7.0710678118654746</v>
      </c>
      <c r="J16" s="1">
        <f t="shared" si="7"/>
        <v>1.5857864376269051</v>
      </c>
    </row>
    <row r="17" spans="1:21" x14ac:dyDescent="0.25">
      <c r="A17" s="3">
        <v>11</v>
      </c>
      <c r="B17" s="3">
        <f t="shared" si="0"/>
        <v>1.3750000000000001E-4</v>
      </c>
      <c r="C17" s="4"/>
      <c r="D17" s="4">
        <f t="shared" si="1"/>
        <v>-1.8477590650225737</v>
      </c>
      <c r="E17" s="4">
        <f t="shared" si="2"/>
        <v>1.4142135623730943</v>
      </c>
      <c r="F17" s="4">
        <f t="shared" si="3"/>
        <v>-2.6730195725651038</v>
      </c>
      <c r="G17" s="4">
        <f t="shared" si="4"/>
        <v>-3.1065650752145832</v>
      </c>
      <c r="H17" s="8">
        <f t="shared" si="5"/>
        <v>-9.2387953251128678</v>
      </c>
      <c r="I17" s="9">
        <f t="shared" si="6"/>
        <v>9.2387953251128678</v>
      </c>
      <c r="J17" s="1">
        <f t="shared" si="7"/>
        <v>0.82526050754253011</v>
      </c>
    </row>
    <row r="18" spans="1:21" x14ac:dyDescent="0.25">
      <c r="A18" s="3">
        <v>12</v>
      </c>
      <c r="B18" s="3">
        <f t="shared" si="0"/>
        <v>1.5000000000000001E-4</v>
      </c>
      <c r="C18" s="4"/>
      <c r="D18" s="4">
        <f t="shared" si="1"/>
        <v>-2</v>
      </c>
      <c r="E18" s="4">
        <f t="shared" si="2"/>
        <v>-2.8176246058553289E-15</v>
      </c>
      <c r="F18" s="4">
        <f t="shared" si="3"/>
        <v>-1.7633557568774201</v>
      </c>
      <c r="G18" s="4">
        <f t="shared" si="4"/>
        <v>-3.7633557568774227</v>
      </c>
      <c r="H18" s="8">
        <f t="shared" si="5"/>
        <v>-10</v>
      </c>
      <c r="I18" s="9">
        <f t="shared" si="6"/>
        <v>10</v>
      </c>
      <c r="J18" s="1">
        <f t="shared" si="7"/>
        <v>-0.23664424312257992</v>
      </c>
    </row>
    <row r="19" spans="1:21" ht="30.75" x14ac:dyDescent="0.55000000000000004">
      <c r="A19" s="3">
        <v>13</v>
      </c>
      <c r="B19" s="3">
        <f t="shared" si="0"/>
        <v>1.6250000000000002E-4</v>
      </c>
      <c r="C19" s="4"/>
      <c r="D19" s="4">
        <f t="shared" si="1"/>
        <v>-1.8477590650225733</v>
      </c>
      <c r="E19" s="4">
        <f t="shared" si="2"/>
        <v>-1.4142135623730958</v>
      </c>
      <c r="F19" s="4">
        <f t="shared" si="3"/>
        <v>-0.46930339512069069</v>
      </c>
      <c r="G19" s="4">
        <f t="shared" si="4"/>
        <v>-3.7312760225163597</v>
      </c>
      <c r="H19" s="8">
        <f t="shared" si="5"/>
        <v>-9.2387953251128661</v>
      </c>
      <c r="I19" s="9">
        <f t="shared" si="6"/>
        <v>9.2387953251128661</v>
      </c>
      <c r="J19" s="1">
        <f t="shared" si="7"/>
        <v>-1.3784556699018826</v>
      </c>
      <c r="T19" s="14" t="s">
        <v>19</v>
      </c>
      <c r="U19" s="14"/>
    </row>
    <row r="20" spans="1:21" x14ac:dyDescent="0.25">
      <c r="A20" s="3">
        <v>14</v>
      </c>
      <c r="B20" s="3">
        <f t="shared" si="0"/>
        <v>1.75E-4</v>
      </c>
      <c r="C20" s="4"/>
      <c r="D20" s="4">
        <f t="shared" si="1"/>
        <v>-1.4142135623730954</v>
      </c>
      <c r="E20" s="4">
        <f t="shared" si="2"/>
        <v>-2</v>
      </c>
      <c r="F20" s="4">
        <f t="shared" si="3"/>
        <v>0.92705098312484147</v>
      </c>
      <c r="G20" s="4">
        <f t="shared" si="4"/>
        <v>-2.4871625792482539</v>
      </c>
      <c r="H20" s="8">
        <f t="shared" si="5"/>
        <v>-7.0710678118654773</v>
      </c>
      <c r="I20" s="9">
        <f t="shared" si="6"/>
        <v>7.0710678118654773</v>
      </c>
      <c r="J20" s="1">
        <f t="shared" si="7"/>
        <v>-2.3412645454979368</v>
      </c>
    </row>
    <row r="21" spans="1:21" x14ac:dyDescent="0.25">
      <c r="A21" s="3">
        <v>15</v>
      </c>
      <c r="B21" s="3">
        <f t="shared" si="0"/>
        <v>1.875E-4</v>
      </c>
      <c r="C21" s="4"/>
      <c r="D21" s="4">
        <f t="shared" si="1"/>
        <v>-0.76536686473017912</v>
      </c>
      <c r="E21" s="4">
        <f t="shared" si="2"/>
        <v>-1.4142135623730945</v>
      </c>
      <c r="F21" s="4">
        <f t="shared" si="3"/>
        <v>2.1213203435596419</v>
      </c>
      <c r="G21" s="4">
        <f t="shared" si="4"/>
        <v>-5.8260083543631769E-2</v>
      </c>
      <c r="H21" s="8">
        <f t="shared" si="5"/>
        <v>-3.8268343236508957</v>
      </c>
      <c r="I21" s="9">
        <f t="shared" si="6"/>
        <v>3.8268343236508957</v>
      </c>
      <c r="J21" s="1">
        <f t="shared" si="7"/>
        <v>-2.8866872082898212</v>
      </c>
    </row>
    <row r="22" spans="1:21" x14ac:dyDescent="0.25">
      <c r="A22" s="3">
        <v>16</v>
      </c>
      <c r="B22" s="3">
        <f t="shared" si="0"/>
        <v>2.0000000000000001E-4</v>
      </c>
      <c r="C22" s="4"/>
      <c r="D22" s="4">
        <f t="shared" si="1"/>
        <v>1.2862974574368025E-15</v>
      </c>
      <c r="E22" s="4">
        <f t="shared" si="2"/>
        <v>2.5725949148736049E-15</v>
      </c>
      <c r="F22" s="4">
        <f t="shared" si="3"/>
        <v>2.8531695488854605</v>
      </c>
      <c r="G22" s="4">
        <f t="shared" si="4"/>
        <v>2.8531695488854645</v>
      </c>
      <c r="H22" s="8">
        <f t="shared" si="5"/>
        <v>6.4314872871840123E-15</v>
      </c>
      <c r="I22" s="9">
        <f t="shared" si="6"/>
        <v>-6.4314872871840123E-15</v>
      </c>
      <c r="J22" s="1">
        <f t="shared" si="7"/>
        <v>-2.8531695488854592</v>
      </c>
    </row>
    <row r="23" spans="1:21" x14ac:dyDescent="0.25">
      <c r="A23" s="3">
        <v>17</v>
      </c>
      <c r="B23" s="3">
        <f t="shared" si="0"/>
        <v>2.1250000000000002E-4</v>
      </c>
      <c r="C23" s="4"/>
      <c r="D23" s="4">
        <f t="shared" si="1"/>
        <v>0.7653668647301799</v>
      </c>
      <c r="E23" s="4">
        <f t="shared" si="2"/>
        <v>1.4142135623730956</v>
      </c>
      <c r="F23" s="4">
        <f t="shared" si="3"/>
        <v>2.9630650217854129</v>
      </c>
      <c r="G23" s="4">
        <f t="shared" si="4"/>
        <v>5.1426454488886879</v>
      </c>
      <c r="H23" s="8">
        <f t="shared" si="5"/>
        <v>3.8268343236508997</v>
      </c>
      <c r="I23" s="9">
        <f t="shared" si="6"/>
        <v>-3.8268343236508997</v>
      </c>
      <c r="J23" s="1">
        <f t="shared" si="7"/>
        <v>-2.1976981570552327</v>
      </c>
    </row>
    <row r="24" spans="1:21" x14ac:dyDescent="0.25">
      <c r="A24" s="3">
        <v>18</v>
      </c>
      <c r="B24" s="3">
        <f t="shared" si="0"/>
        <v>2.2500000000000002E-4</v>
      </c>
      <c r="C24" s="4"/>
      <c r="D24" s="4">
        <f t="shared" si="1"/>
        <v>1.4142135623730958</v>
      </c>
      <c r="E24" s="4">
        <f t="shared" si="2"/>
        <v>2</v>
      </c>
      <c r="F24" s="4">
        <f t="shared" si="3"/>
        <v>2.4270509831248432</v>
      </c>
      <c r="G24" s="4">
        <f t="shared" si="4"/>
        <v>5.8412645454979391</v>
      </c>
      <c r="H24" s="8">
        <f t="shared" si="5"/>
        <v>7.0710678118654791</v>
      </c>
      <c r="I24" s="9">
        <f t="shared" si="6"/>
        <v>-7.0710678118654791</v>
      </c>
      <c r="J24" s="1">
        <f t="shared" si="7"/>
        <v>-1.0128374207517474</v>
      </c>
    </row>
    <row r="25" spans="1:21" x14ac:dyDescent="0.25">
      <c r="A25" s="3">
        <v>19</v>
      </c>
      <c r="B25" s="3">
        <f t="shared" si="0"/>
        <v>2.375E-4</v>
      </c>
      <c r="C25" s="4"/>
      <c r="D25" s="4">
        <f t="shared" si="1"/>
        <v>1.8477590650225737</v>
      </c>
      <c r="E25" s="4">
        <f t="shared" si="2"/>
        <v>1.4142135623730947</v>
      </c>
      <c r="F25" s="4">
        <f t="shared" si="3"/>
        <v>1.3619714992186438</v>
      </c>
      <c r="G25" s="4">
        <f t="shared" si="4"/>
        <v>4.6239441266143118</v>
      </c>
      <c r="H25" s="8">
        <f t="shared" si="5"/>
        <v>9.2387953251128678</v>
      </c>
      <c r="I25" s="9">
        <f t="shared" si="6"/>
        <v>-9.2387953251128678</v>
      </c>
      <c r="J25" s="1">
        <f t="shared" si="7"/>
        <v>0.4857875658039299</v>
      </c>
    </row>
    <row r="26" spans="1:21" x14ac:dyDescent="0.25">
      <c r="A26" s="3">
        <v>20</v>
      </c>
      <c r="B26" s="3">
        <f t="shared" si="0"/>
        <v>2.5000000000000001E-4</v>
      </c>
      <c r="C26" s="4"/>
      <c r="D26" s="4">
        <f t="shared" si="1"/>
        <v>2</v>
      </c>
      <c r="E26" s="4">
        <f t="shared" si="2"/>
        <v>1.22514845490862E-15</v>
      </c>
      <c r="F26" s="4">
        <f t="shared" si="3"/>
        <v>1.102633609417758E-15</v>
      </c>
      <c r="G26" s="4">
        <f t="shared" si="4"/>
        <v>2.0000000000000022</v>
      </c>
      <c r="H26" s="8">
        <f t="shared" si="5"/>
        <v>10</v>
      </c>
      <c r="I26" s="9">
        <f t="shared" si="6"/>
        <v>-10</v>
      </c>
      <c r="J26" s="1">
        <f t="shared" si="7"/>
        <v>1.9999999999999989</v>
      </c>
    </row>
    <row r="27" spans="1:21" x14ac:dyDescent="0.25">
      <c r="A27" s="3">
        <v>21</v>
      </c>
      <c r="B27" s="3">
        <f t="shared" si="0"/>
        <v>2.6250000000000004E-4</v>
      </c>
      <c r="C27" s="4"/>
      <c r="D27" s="4">
        <f t="shared" si="1"/>
        <v>1.8477590650225721</v>
      </c>
      <c r="E27" s="4">
        <f t="shared" si="2"/>
        <v>-1.4142135623731005</v>
      </c>
      <c r="F27" s="4">
        <f t="shared" si="3"/>
        <v>-1.3619714992186418</v>
      </c>
      <c r="G27" s="4">
        <f t="shared" si="4"/>
        <v>-0.92842599656917013</v>
      </c>
      <c r="H27" s="8">
        <f t="shared" si="5"/>
        <v>9.2387953251128607</v>
      </c>
      <c r="I27" s="9">
        <f t="shared" si="6"/>
        <v>-9.2387953251128607</v>
      </c>
      <c r="J27" s="1">
        <f t="shared" si="7"/>
        <v>3.2097305642412142</v>
      </c>
    </row>
    <row r="28" spans="1:21" x14ac:dyDescent="0.25">
      <c r="A28" s="3">
        <v>22</v>
      </c>
      <c r="B28" s="3">
        <f t="shared" si="0"/>
        <v>2.7500000000000002E-4</v>
      </c>
      <c r="C28" s="4"/>
      <c r="D28" s="4">
        <f t="shared" si="1"/>
        <v>1.4142135623730943</v>
      </c>
      <c r="E28" s="4">
        <f t="shared" si="2"/>
        <v>-2</v>
      </c>
      <c r="F28" s="4">
        <f t="shared" si="3"/>
        <v>-2.4270509831248415</v>
      </c>
      <c r="G28" s="4">
        <f t="shared" si="4"/>
        <v>-3.0128374207517474</v>
      </c>
      <c r="H28" s="8">
        <f t="shared" si="5"/>
        <v>7.0710678118654711</v>
      </c>
      <c r="I28" s="9">
        <f t="shared" si="6"/>
        <v>-7.0710678118654711</v>
      </c>
      <c r="J28" s="1">
        <f t="shared" si="7"/>
        <v>3.8412645454979355</v>
      </c>
    </row>
    <row r="29" spans="1:21" ht="15" customHeight="1" x14ac:dyDescent="0.25">
      <c r="A29" s="3">
        <v>23</v>
      </c>
      <c r="B29" s="3">
        <f t="shared" si="0"/>
        <v>2.875E-4</v>
      </c>
      <c r="C29" s="4"/>
      <c r="D29" s="4">
        <f t="shared" si="1"/>
        <v>0.76536686473018101</v>
      </c>
      <c r="E29" s="4">
        <f t="shared" si="2"/>
        <v>-1.4142135623730974</v>
      </c>
      <c r="F29" s="4">
        <f t="shared" si="3"/>
        <v>-2.9630650217854129</v>
      </c>
      <c r="G29" s="4">
        <f t="shared" si="4"/>
        <v>-3.6119117194283294</v>
      </c>
      <c r="H29" s="8">
        <f t="shared" si="5"/>
        <v>3.826834323650905</v>
      </c>
      <c r="I29" s="9">
        <f t="shared" si="6"/>
        <v>-3.826834323650905</v>
      </c>
      <c r="J29" s="1">
        <f t="shared" si="7"/>
        <v>3.7284318865155939</v>
      </c>
    </row>
    <row r="30" spans="1:21" x14ac:dyDescent="0.25">
      <c r="A30" s="3">
        <v>24</v>
      </c>
      <c r="B30" s="3">
        <f t="shared" si="0"/>
        <v>3.0000000000000003E-4</v>
      </c>
      <c r="C30" s="4"/>
      <c r="D30" s="4">
        <f t="shared" si="1"/>
        <v>-2.8176246058553289E-15</v>
      </c>
      <c r="E30" s="4">
        <f t="shared" si="2"/>
        <v>5.6352492117106578E-15</v>
      </c>
      <c r="F30" s="4">
        <f t="shared" si="3"/>
        <v>-2.8531695488854614</v>
      </c>
      <c r="G30" s="4">
        <f t="shared" si="4"/>
        <v>-2.8531695488854587</v>
      </c>
      <c r="H30" s="8">
        <f t="shared" si="5"/>
        <v>-1.4088123029276645E-14</v>
      </c>
      <c r="I30" s="9">
        <f t="shared" si="6"/>
        <v>1.4088123029276645E-14</v>
      </c>
      <c r="J30" s="1">
        <f t="shared" si="7"/>
        <v>2.8531695488854587</v>
      </c>
    </row>
    <row r="31" spans="1:21" x14ac:dyDescent="0.25">
      <c r="A31" s="3">
        <v>25</v>
      </c>
      <c r="B31" s="3">
        <f t="shared" si="0"/>
        <v>3.1250000000000001E-4</v>
      </c>
      <c r="C31" s="4"/>
      <c r="D31" s="4">
        <f t="shared" si="1"/>
        <v>-0.76536686473017967</v>
      </c>
      <c r="E31" s="4">
        <f t="shared" si="2"/>
        <v>1.4142135623730951</v>
      </c>
      <c r="F31" s="4">
        <f t="shared" si="3"/>
        <v>-2.1213203435596419</v>
      </c>
      <c r="G31" s="4">
        <f t="shared" si="4"/>
        <v>-1.4724736459167265</v>
      </c>
      <c r="H31" s="8">
        <f t="shared" si="5"/>
        <v>-3.8268343236508984</v>
      </c>
      <c r="I31" s="9">
        <f t="shared" si="6"/>
        <v>3.8268343236508984</v>
      </c>
      <c r="J31" s="1">
        <f t="shared" si="7"/>
        <v>1.3559534788294623</v>
      </c>
    </row>
    <row r="32" spans="1:21" x14ac:dyDescent="0.25">
      <c r="A32" s="3">
        <v>26</v>
      </c>
      <c r="B32" s="3">
        <f t="shared" si="0"/>
        <v>3.2500000000000004E-4</v>
      </c>
      <c r="C32" s="4"/>
      <c r="D32" s="4">
        <f t="shared" si="1"/>
        <v>-1.4142135623730958</v>
      </c>
      <c r="E32" s="4">
        <f t="shared" si="2"/>
        <v>2</v>
      </c>
      <c r="F32" s="4">
        <f t="shared" si="3"/>
        <v>-0.92705098312483858</v>
      </c>
      <c r="G32" s="4">
        <f t="shared" si="4"/>
        <v>-0.34126454549793439</v>
      </c>
      <c r="H32" s="8">
        <f t="shared" si="5"/>
        <v>-7.0710678118654791</v>
      </c>
      <c r="I32" s="9">
        <f t="shared" si="6"/>
        <v>7.0710678118654791</v>
      </c>
      <c r="J32" s="1">
        <f t="shared" si="7"/>
        <v>-0.48716257924825723</v>
      </c>
    </row>
    <row r="33" spans="1:10" x14ac:dyDescent="0.25">
      <c r="A33" s="3">
        <v>27</v>
      </c>
      <c r="B33" s="3">
        <f t="shared" si="0"/>
        <v>3.3750000000000002E-4</v>
      </c>
      <c r="C33" s="4"/>
      <c r="D33" s="4">
        <f t="shared" si="1"/>
        <v>-1.8477590650225741</v>
      </c>
      <c r="E33" s="4">
        <f t="shared" si="2"/>
        <v>1.4142135623730925</v>
      </c>
      <c r="F33" s="4">
        <f t="shared" si="3"/>
        <v>0.46930339512069374</v>
      </c>
      <c r="G33" s="4">
        <f t="shared" si="4"/>
        <v>3.5757892471212083E-2</v>
      </c>
      <c r="H33" s="8">
        <f t="shared" si="5"/>
        <v>-9.2387953251128714</v>
      </c>
      <c r="I33" s="9">
        <f t="shared" si="6"/>
        <v>9.2387953251128714</v>
      </c>
      <c r="J33" s="1">
        <f t="shared" si="7"/>
        <v>-2.3170624601432679</v>
      </c>
    </row>
    <row r="34" spans="1:10" x14ac:dyDescent="0.25">
      <c r="A34" s="3">
        <v>28</v>
      </c>
      <c r="B34" s="3">
        <f t="shared" si="0"/>
        <v>3.5E-4</v>
      </c>
      <c r="C34" s="4"/>
      <c r="D34" s="4">
        <f t="shared" si="1"/>
        <v>-2</v>
      </c>
      <c r="E34" s="4">
        <f t="shared" si="2"/>
        <v>1.715207836872068E-15</v>
      </c>
      <c r="F34" s="4">
        <f t="shared" si="3"/>
        <v>1.7633557568774181</v>
      </c>
      <c r="G34" s="4">
        <f t="shared" si="4"/>
        <v>-0.23664424312258014</v>
      </c>
      <c r="H34" s="8">
        <f t="shared" si="5"/>
        <v>-10</v>
      </c>
      <c r="I34" s="9">
        <f t="shared" si="6"/>
        <v>10</v>
      </c>
      <c r="J34" s="1">
        <f t="shared" si="7"/>
        <v>-3.7633557568774183</v>
      </c>
    </row>
    <row r="35" spans="1:10" x14ac:dyDescent="0.25">
      <c r="A35" s="3">
        <v>29</v>
      </c>
      <c r="B35" s="3">
        <f t="shared" si="0"/>
        <v>3.6250000000000003E-4</v>
      </c>
      <c r="C35" s="4"/>
      <c r="D35" s="4">
        <f t="shared" si="1"/>
        <v>-1.8477590650225735</v>
      </c>
      <c r="E35" s="4">
        <f t="shared" si="2"/>
        <v>-1.4142135623730951</v>
      </c>
      <c r="F35" s="4">
        <f t="shared" si="3"/>
        <v>2.6730195725651038</v>
      </c>
      <c r="G35" s="4">
        <f t="shared" si="4"/>
        <v>-0.58895305483056504</v>
      </c>
      <c r="H35" s="8">
        <f t="shared" si="5"/>
        <v>-9.2387953251128678</v>
      </c>
      <c r="I35" s="9">
        <f t="shared" si="6"/>
        <v>9.2387953251128678</v>
      </c>
      <c r="J35" s="1">
        <f t="shared" si="7"/>
        <v>-4.5207786375876768</v>
      </c>
    </row>
    <row r="36" spans="1:10" x14ac:dyDescent="0.25">
      <c r="A36" s="3">
        <v>30</v>
      </c>
      <c r="B36" s="3">
        <f t="shared" si="0"/>
        <v>3.7500000000000001E-4</v>
      </c>
      <c r="C36" s="4"/>
      <c r="D36" s="4">
        <f t="shared" si="1"/>
        <v>-1.4142135623730945</v>
      </c>
      <c r="E36" s="4">
        <f t="shared" si="2"/>
        <v>-2</v>
      </c>
      <c r="F36" s="4">
        <f t="shared" si="3"/>
        <v>3</v>
      </c>
      <c r="G36" s="4">
        <f t="shared" si="4"/>
        <v>-0.41421356237309448</v>
      </c>
      <c r="H36" s="8">
        <f t="shared" si="5"/>
        <v>-7.071067811865472</v>
      </c>
      <c r="I36" s="9">
        <f t="shared" si="6"/>
        <v>7.071067811865472</v>
      </c>
      <c r="J36" s="1">
        <f t="shared" si="7"/>
        <v>-4.414213562373094</v>
      </c>
    </row>
    <row r="37" spans="1:10" x14ac:dyDescent="0.25">
      <c r="A37" s="3">
        <v>31</v>
      </c>
      <c r="B37" s="3">
        <f t="shared" si="0"/>
        <v>3.8750000000000004E-4</v>
      </c>
      <c r="C37" s="4"/>
      <c r="D37" s="4">
        <f t="shared" si="1"/>
        <v>-0.76536686473017801</v>
      </c>
      <c r="E37" s="4">
        <f t="shared" si="2"/>
        <v>-1.4142135623730927</v>
      </c>
      <c r="F37" s="4">
        <f t="shared" si="3"/>
        <v>2.6730195725651029</v>
      </c>
      <c r="G37" s="4">
        <f t="shared" si="4"/>
        <v>0.49343914546183232</v>
      </c>
      <c r="H37" s="8">
        <f t="shared" si="5"/>
        <v>-3.8268343236508899</v>
      </c>
      <c r="I37" s="9">
        <f t="shared" si="6"/>
        <v>3.8268343236508899</v>
      </c>
      <c r="J37" s="1">
        <f t="shared" si="7"/>
        <v>-3.4383864372952808</v>
      </c>
    </row>
    <row r="38" spans="1:10" x14ac:dyDescent="0.25">
      <c r="A38" s="3">
        <v>32</v>
      </c>
      <c r="B38" s="3">
        <f t="shared" si="0"/>
        <v>4.0000000000000002E-4</v>
      </c>
      <c r="C38" s="4"/>
      <c r="D38" s="4">
        <f t="shared" si="1"/>
        <v>2.5725949148736049E-15</v>
      </c>
      <c r="E38" s="4">
        <f t="shared" si="2"/>
        <v>5.1451898297472098E-15</v>
      </c>
      <c r="F38" s="4">
        <f t="shared" si="3"/>
        <v>1.7633557568774207</v>
      </c>
      <c r="G38" s="4">
        <f t="shared" si="4"/>
        <v>1.7633557568774285</v>
      </c>
      <c r="H38" s="8">
        <f t="shared" si="5"/>
        <v>1.2862974574368025E-14</v>
      </c>
      <c r="I38" s="9">
        <f t="shared" si="6"/>
        <v>-1.2862974574368025E-14</v>
      </c>
      <c r="J38" s="1">
        <f t="shared" si="7"/>
        <v>-1.7633557568774181</v>
      </c>
    </row>
  </sheetData>
  <mergeCells count="2">
    <mergeCell ref="T3:U3"/>
    <mergeCell ref="T19:U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spettro</vt:lpstr>
      <vt:lpstr>distorsione</vt:lpstr>
      <vt:lpstr>ampl e somma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</dc:creator>
  <cp:lastModifiedBy>Utente Windows</cp:lastModifiedBy>
  <dcterms:created xsi:type="dcterms:W3CDTF">2012-09-18T14:04:46Z</dcterms:created>
  <dcterms:modified xsi:type="dcterms:W3CDTF">2020-03-22T16:45:48Z</dcterms:modified>
</cp:coreProperties>
</file>